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軟體\產合處\110\計畫件數金額\"/>
    </mc:Choice>
  </mc:AlternateContent>
  <bookViews>
    <workbookView xWindow="0" yWindow="0" windowWidth="23040" windowHeight="9348"/>
  </bookViews>
  <sheets>
    <sheet name="總表" sheetId="1" r:id="rId1"/>
    <sheet name="理工" sheetId="2" r:id="rId2"/>
    <sheet name="人社" sheetId="3" r:id="rId3"/>
    <sheet name="電資" sheetId="4" r:id="rId4"/>
    <sheet name="設計" sheetId="9" r:id="rId5"/>
    <sheet name="客家" sheetId="5" r:id="rId6"/>
    <sheet name="管院" sheetId="6" r:id="rId7"/>
    <sheet name="研發處(產推育成)" sheetId="7" r:id="rId8"/>
    <sheet name="行政" sheetId="8" r:id="rId9"/>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2" i="8" l="1"/>
  <c r="J31" i="8"/>
  <c r="J32" i="8" s="1"/>
  <c r="C31" i="8"/>
  <c r="J12" i="8" l="1"/>
  <c r="C12" i="8"/>
  <c r="J15" i="9" l="1"/>
  <c r="C15" i="9"/>
  <c r="J11" i="9"/>
  <c r="C11" i="9"/>
  <c r="J8" i="9"/>
  <c r="C8" i="9"/>
  <c r="J5" i="9"/>
  <c r="C5" i="9"/>
  <c r="J29" i="4"/>
  <c r="C29" i="4"/>
  <c r="J26" i="4"/>
  <c r="C26" i="4"/>
  <c r="J20" i="4"/>
  <c r="C20" i="4"/>
  <c r="J16" i="4"/>
  <c r="C16" i="4"/>
  <c r="J4" i="4"/>
  <c r="C4" i="4"/>
  <c r="J18" i="3"/>
  <c r="C18" i="3"/>
  <c r="J15" i="3"/>
  <c r="C15" i="3"/>
  <c r="J12" i="3"/>
  <c r="C12" i="3"/>
  <c r="J74" i="2"/>
  <c r="C74" i="2"/>
  <c r="J70" i="2"/>
  <c r="C70" i="2"/>
  <c r="J57" i="2"/>
  <c r="C57" i="2"/>
  <c r="J54" i="2"/>
  <c r="C54" i="2"/>
  <c r="J30" i="2"/>
  <c r="C30" i="2"/>
  <c r="J26" i="2"/>
  <c r="C26" i="2"/>
  <c r="J19" i="2"/>
  <c r="C19" i="2"/>
  <c r="J13" i="2"/>
  <c r="C13" i="2"/>
  <c r="J10" i="2"/>
  <c r="C10" i="2"/>
  <c r="J6" i="2"/>
  <c r="C6" i="2"/>
  <c r="J46" i="2"/>
  <c r="C46" i="2"/>
  <c r="C34" i="4" l="1"/>
  <c r="J33" i="4"/>
  <c r="J34" i="4" s="1"/>
  <c r="C33" i="4"/>
  <c r="K27" i="2" l="1"/>
  <c r="C16" i="9" l="1"/>
  <c r="J16" i="9"/>
  <c r="J10" i="5" l="1"/>
  <c r="C10" i="5"/>
  <c r="J15" i="5"/>
  <c r="C15" i="5"/>
  <c r="J21" i="8" l="1"/>
  <c r="J24" i="8"/>
  <c r="C24" i="8"/>
  <c r="C21" i="8"/>
  <c r="J78" i="2" l="1"/>
  <c r="C78" i="2"/>
  <c r="J25" i="5"/>
  <c r="C25" i="5"/>
  <c r="J28" i="8"/>
  <c r="C28" i="8"/>
  <c r="J35" i="5" l="1"/>
  <c r="J36" i="5" s="1"/>
  <c r="C35" i="5"/>
  <c r="C36" i="5" s="1"/>
  <c r="J27" i="6" l="1"/>
  <c r="C27" i="6"/>
  <c r="E38" i="1" l="1"/>
  <c r="E3" i="1" l="1"/>
  <c r="G3" i="1"/>
  <c r="G47" i="1"/>
  <c r="G38" i="1"/>
  <c r="G34" i="1" l="1"/>
  <c r="G37" i="1"/>
  <c r="E34" i="1"/>
  <c r="J15" i="8"/>
  <c r="G30" i="1" l="1"/>
  <c r="E30" i="1"/>
  <c r="J19" i="6" l="1"/>
  <c r="C19" i="6"/>
  <c r="J9" i="8" l="1"/>
  <c r="C9" i="8"/>
  <c r="J8" i="7" l="1"/>
  <c r="C8" i="7"/>
  <c r="J23" i="7" l="1"/>
  <c r="C23" i="7"/>
  <c r="G48" i="1" l="1"/>
  <c r="I48" i="1" s="1"/>
  <c r="E48" i="1"/>
  <c r="C15" i="8"/>
  <c r="J17" i="8"/>
  <c r="J33" i="8" s="1"/>
  <c r="C17" i="8"/>
  <c r="C33" i="8" s="1"/>
  <c r="J15" i="7" l="1"/>
  <c r="J24" i="7" s="1"/>
  <c r="C15" i="7"/>
  <c r="C24" i="7" s="1"/>
  <c r="G23" i="1" l="1"/>
  <c r="E23" i="1"/>
  <c r="J3" i="6"/>
  <c r="J28" i="6" s="1"/>
  <c r="C3" i="6"/>
  <c r="C28" i="6" s="1"/>
  <c r="J19" i="3"/>
  <c r="C19" i="3"/>
  <c r="J79" i="2" l="1"/>
  <c r="C79" i="2"/>
  <c r="E27" i="1"/>
  <c r="E18" i="1"/>
  <c r="E15" i="1"/>
  <c r="G27" i="1"/>
  <c r="G18" i="1"/>
  <c r="G15" i="1"/>
  <c r="G49" i="1" l="1"/>
  <c r="E49" i="1"/>
</calcChain>
</file>

<file path=xl/sharedStrings.xml><?xml version="1.0" encoding="utf-8"?>
<sst xmlns="http://schemas.openxmlformats.org/spreadsheetml/2006/main" count="956" uniqueCount="754">
  <si>
    <t>院/處</t>
    <phoneticPr fontId="1" type="noConversion"/>
  </si>
  <si>
    <t>系所</t>
    <phoneticPr fontId="1" type="noConversion"/>
  </si>
  <si>
    <t>金額</t>
    <phoneticPr fontId="1" type="noConversion"/>
  </si>
  <si>
    <t>院/處</t>
    <phoneticPr fontId="1" type="noConversion"/>
  </si>
  <si>
    <t>代號</t>
    <phoneticPr fontId="1" type="noConversion"/>
  </si>
  <si>
    <t>計畫名稱</t>
    <phoneticPr fontId="1" type="noConversion"/>
  </si>
  <si>
    <t>主持人</t>
    <phoneticPr fontId="1" type="noConversion"/>
  </si>
  <si>
    <t>執行單位</t>
    <phoneticPr fontId="1" type="noConversion"/>
  </si>
  <si>
    <t>委託單位</t>
    <phoneticPr fontId="1" type="noConversion"/>
  </si>
  <si>
    <t>華語文中心</t>
    <phoneticPr fontId="1" type="noConversion"/>
  </si>
  <si>
    <t>總計</t>
    <phoneticPr fontId="1" type="noConversion"/>
  </si>
  <si>
    <t>執行期間</t>
    <phoneticPr fontId="1" type="noConversion"/>
  </si>
  <si>
    <t>執行期間</t>
    <phoneticPr fontId="1" type="noConversion"/>
  </si>
  <si>
    <t>經管系</t>
    <phoneticPr fontId="1" type="noConversion"/>
  </si>
  <si>
    <t>工設系</t>
    <phoneticPr fontId="1" type="noConversion"/>
  </si>
  <si>
    <t>光電系</t>
    <phoneticPr fontId="1" type="noConversion"/>
  </si>
  <si>
    <t>電子系</t>
    <phoneticPr fontId="1" type="noConversion"/>
  </si>
  <si>
    <t>資工系</t>
    <phoneticPr fontId="1" type="noConversion"/>
  </si>
  <si>
    <t>件數</t>
    <phoneticPr fontId="1" type="noConversion"/>
  </si>
  <si>
    <t>合計</t>
    <phoneticPr fontId="1" type="noConversion"/>
  </si>
  <si>
    <t>總計</t>
    <phoneticPr fontId="1" type="noConversion"/>
  </si>
  <si>
    <t>合計</t>
    <phoneticPr fontId="1" type="noConversion"/>
  </si>
  <si>
    <t>件數</t>
    <phoneticPr fontId="1" type="noConversion"/>
  </si>
  <si>
    <t>華語文學系</t>
  </si>
  <si>
    <t>電資學院</t>
    <phoneticPr fontId="1" type="noConversion"/>
  </si>
  <si>
    <t>客家學院</t>
    <phoneticPr fontId="1" type="noConversion"/>
  </si>
  <si>
    <t>院本部</t>
    <phoneticPr fontId="1" type="noConversion"/>
  </si>
  <si>
    <t>管理學院</t>
    <phoneticPr fontId="1" type="noConversion"/>
  </si>
  <si>
    <t>人社院</t>
    <phoneticPr fontId="1" type="noConversion"/>
  </si>
  <si>
    <t>合計</t>
    <phoneticPr fontId="1" type="noConversion"/>
  </si>
  <si>
    <t>合計</t>
    <phoneticPr fontId="1" type="noConversion"/>
  </si>
  <si>
    <t>語傳系</t>
    <phoneticPr fontId="1" type="noConversion"/>
  </si>
  <si>
    <t>資管系</t>
    <phoneticPr fontId="1" type="noConversion"/>
  </si>
  <si>
    <t>合計</t>
    <phoneticPr fontId="1" type="noConversion"/>
  </si>
  <si>
    <t>合計</t>
    <phoneticPr fontId="1" type="noConversion"/>
  </si>
  <si>
    <t>合計</t>
    <phoneticPr fontId="1" type="noConversion"/>
  </si>
  <si>
    <t>合計</t>
    <phoneticPr fontId="1" type="noConversion"/>
  </si>
  <si>
    <t>創統中心</t>
    <phoneticPr fontId="1" type="noConversion"/>
  </si>
  <si>
    <t>設計學院</t>
  </si>
  <si>
    <t>合計</t>
    <phoneticPr fontId="1" type="noConversion"/>
  </si>
  <si>
    <t>電機系</t>
  </si>
  <si>
    <t>院本部</t>
    <phoneticPr fontId="1" type="noConversion"/>
  </si>
  <si>
    <t>創新育成中心</t>
    <phoneticPr fontId="1" type="noConversion"/>
  </si>
  <si>
    <t>產學與推廣教育中心</t>
    <phoneticPr fontId="1" type="noConversion"/>
  </si>
  <si>
    <t>研發處</t>
    <phoneticPr fontId="1" type="noConversion"/>
  </si>
  <si>
    <t>處本部</t>
    <phoneticPr fontId="1" type="noConversion"/>
  </si>
  <si>
    <r>
      <rPr>
        <sz val="12"/>
        <color theme="1"/>
        <rFont val="標楷體"/>
        <family val="4"/>
        <charset val="136"/>
      </rPr>
      <t>電機系</t>
    </r>
    <phoneticPr fontId="1" type="noConversion"/>
  </si>
  <si>
    <r>
      <rPr>
        <sz val="12"/>
        <color theme="1"/>
        <rFont val="標楷體"/>
        <family val="4"/>
        <charset val="136"/>
      </rPr>
      <t>能源系</t>
    </r>
    <phoneticPr fontId="1" type="noConversion"/>
  </si>
  <si>
    <r>
      <rPr>
        <sz val="12"/>
        <color theme="1"/>
        <rFont val="標楷體"/>
        <family val="4"/>
        <charset val="136"/>
      </rPr>
      <t>化工系</t>
    </r>
    <phoneticPr fontId="1" type="noConversion"/>
  </si>
  <si>
    <r>
      <rPr>
        <sz val="12"/>
        <color theme="1"/>
        <rFont val="標楷體"/>
        <family val="4"/>
        <charset val="136"/>
      </rPr>
      <t>經管系</t>
    </r>
    <phoneticPr fontId="1" type="noConversion"/>
  </si>
  <si>
    <r>
      <rPr>
        <sz val="12"/>
        <color theme="1"/>
        <rFont val="標楷體"/>
        <family val="4"/>
        <charset val="136"/>
      </rPr>
      <t>文觀系</t>
    </r>
    <phoneticPr fontId="1" type="noConversion"/>
  </si>
  <si>
    <r>
      <rPr>
        <sz val="12"/>
        <color theme="1"/>
        <rFont val="標楷體"/>
        <family val="4"/>
        <charset val="136"/>
      </rPr>
      <t>學務處</t>
    </r>
    <phoneticPr fontId="1" type="noConversion"/>
  </si>
  <si>
    <r>
      <rPr>
        <sz val="12"/>
        <color theme="1"/>
        <rFont val="標楷體"/>
        <family val="4"/>
        <charset val="136"/>
      </rPr>
      <t>合計</t>
    </r>
    <phoneticPr fontId="1" type="noConversion"/>
  </si>
  <si>
    <r>
      <rPr>
        <sz val="12"/>
        <color theme="1"/>
        <rFont val="標楷體"/>
        <family val="4"/>
        <charset val="136"/>
      </rPr>
      <t>生涯發展與諮商中心</t>
    </r>
    <phoneticPr fontId="1" type="noConversion"/>
  </si>
  <si>
    <r>
      <rPr>
        <sz val="12"/>
        <color theme="1"/>
        <rFont val="標楷體"/>
        <family val="4"/>
        <charset val="136"/>
      </rPr>
      <t>圖書館</t>
    </r>
    <phoneticPr fontId="1" type="noConversion"/>
  </si>
  <si>
    <r>
      <rPr>
        <sz val="12"/>
        <color theme="1"/>
        <rFont val="標楷體"/>
        <family val="4"/>
        <charset val="136"/>
      </rPr>
      <t>總計</t>
    </r>
    <phoneticPr fontId="1" type="noConversion"/>
  </si>
  <si>
    <r>
      <rPr>
        <sz val="12"/>
        <color theme="1"/>
        <rFont val="標楷體"/>
        <family val="4"/>
        <charset val="136"/>
      </rPr>
      <t>系所</t>
    </r>
    <phoneticPr fontId="1" type="noConversion"/>
  </si>
  <si>
    <r>
      <rPr>
        <sz val="12"/>
        <color theme="1"/>
        <rFont val="標楷體"/>
        <family val="4"/>
        <charset val="136"/>
      </rPr>
      <t>件數</t>
    </r>
    <phoneticPr fontId="1" type="noConversion"/>
  </si>
  <si>
    <r>
      <rPr>
        <sz val="12"/>
        <color theme="1"/>
        <rFont val="標楷體"/>
        <family val="4"/>
        <charset val="136"/>
      </rPr>
      <t>代號</t>
    </r>
    <phoneticPr fontId="1" type="noConversion"/>
  </si>
  <si>
    <r>
      <rPr>
        <sz val="12"/>
        <color theme="1"/>
        <rFont val="標楷體"/>
        <family val="4"/>
        <charset val="136"/>
      </rPr>
      <t>計畫名稱</t>
    </r>
    <phoneticPr fontId="1" type="noConversion"/>
  </si>
  <si>
    <r>
      <rPr>
        <sz val="12"/>
        <color theme="1"/>
        <rFont val="標楷體"/>
        <family val="4"/>
        <charset val="136"/>
      </rPr>
      <t>執行單位</t>
    </r>
    <phoneticPr fontId="1" type="noConversion"/>
  </si>
  <si>
    <r>
      <rPr>
        <sz val="12"/>
        <color theme="1"/>
        <rFont val="標楷體"/>
        <family val="4"/>
        <charset val="136"/>
      </rPr>
      <t>主持人</t>
    </r>
    <phoneticPr fontId="1" type="noConversion"/>
  </si>
  <si>
    <r>
      <rPr>
        <sz val="12"/>
        <color theme="1"/>
        <rFont val="標楷體"/>
        <family val="4"/>
        <charset val="136"/>
      </rPr>
      <t>委託單位</t>
    </r>
    <phoneticPr fontId="1" type="noConversion"/>
  </si>
  <si>
    <r>
      <rPr>
        <sz val="12"/>
        <color theme="1"/>
        <rFont val="標楷體"/>
        <family val="4"/>
        <charset val="136"/>
      </rPr>
      <t>執行期間</t>
    </r>
    <phoneticPr fontId="1" type="noConversion"/>
  </si>
  <si>
    <r>
      <rPr>
        <sz val="12"/>
        <color theme="1"/>
        <rFont val="標楷體"/>
        <family val="4"/>
        <charset val="136"/>
      </rPr>
      <t>金額</t>
    </r>
    <phoneticPr fontId="1" type="noConversion"/>
  </si>
  <si>
    <r>
      <rPr>
        <sz val="12"/>
        <color theme="1"/>
        <rFont val="標楷體"/>
        <family val="4"/>
        <charset val="136"/>
      </rPr>
      <t>體育室</t>
    </r>
    <phoneticPr fontId="1" type="noConversion"/>
  </si>
  <si>
    <r>
      <rPr>
        <sz val="12"/>
        <color theme="1"/>
        <rFont val="標楷體"/>
        <family val="4"/>
        <charset val="136"/>
      </rPr>
      <t>體育室</t>
    </r>
    <phoneticPr fontId="1" type="noConversion"/>
  </si>
  <si>
    <r>
      <rPr>
        <sz val="12"/>
        <color theme="1"/>
        <rFont val="標楷體"/>
        <family val="4"/>
        <charset val="136"/>
      </rPr>
      <t>院</t>
    </r>
    <r>
      <rPr>
        <sz val="12"/>
        <color theme="1"/>
        <rFont val="Times New Roman"/>
        <family val="1"/>
      </rPr>
      <t>/</t>
    </r>
    <r>
      <rPr>
        <sz val="12"/>
        <color theme="1"/>
        <rFont val="標楷體"/>
        <family val="4"/>
        <charset val="136"/>
      </rPr>
      <t>處</t>
    </r>
    <phoneticPr fontId="1" type="noConversion"/>
  </si>
  <si>
    <r>
      <rPr>
        <sz val="12"/>
        <color theme="1"/>
        <rFont val="標楷體"/>
        <family val="4"/>
        <charset val="136"/>
      </rPr>
      <t>院</t>
    </r>
    <r>
      <rPr>
        <sz val="12"/>
        <color theme="1"/>
        <rFont val="Times New Roman"/>
        <family val="1"/>
      </rPr>
      <t>/</t>
    </r>
    <r>
      <rPr>
        <sz val="12"/>
        <color theme="1"/>
        <rFont val="標楷體"/>
        <family val="4"/>
        <charset val="136"/>
      </rPr>
      <t>處</t>
    </r>
    <phoneticPr fontId="1" type="noConversion"/>
  </si>
  <si>
    <r>
      <rPr>
        <sz val="12"/>
        <color theme="1"/>
        <rFont val="標楷體"/>
        <family val="4"/>
        <charset val="136"/>
      </rPr>
      <t>系所</t>
    </r>
    <phoneticPr fontId="1" type="noConversion"/>
  </si>
  <si>
    <r>
      <rPr>
        <sz val="12"/>
        <color theme="1"/>
        <rFont val="標楷體"/>
        <family val="4"/>
        <charset val="136"/>
      </rPr>
      <t>件數</t>
    </r>
    <phoneticPr fontId="1" type="noConversion"/>
  </si>
  <si>
    <r>
      <rPr>
        <sz val="12"/>
        <color theme="1"/>
        <rFont val="標楷體"/>
        <family val="4"/>
        <charset val="136"/>
      </rPr>
      <t>代號</t>
    </r>
    <phoneticPr fontId="1" type="noConversion"/>
  </si>
  <si>
    <r>
      <rPr>
        <sz val="12"/>
        <color theme="1"/>
        <rFont val="標楷體"/>
        <family val="4"/>
        <charset val="136"/>
      </rPr>
      <t>計畫名稱</t>
    </r>
    <phoneticPr fontId="1" type="noConversion"/>
  </si>
  <si>
    <r>
      <rPr>
        <sz val="12"/>
        <color theme="1"/>
        <rFont val="標楷體"/>
        <family val="4"/>
        <charset val="136"/>
      </rPr>
      <t>委託單位</t>
    </r>
    <phoneticPr fontId="1" type="noConversion"/>
  </si>
  <si>
    <r>
      <rPr>
        <sz val="12"/>
        <color theme="1"/>
        <rFont val="標楷體"/>
        <family val="4"/>
        <charset val="136"/>
      </rPr>
      <t>執行期間</t>
    </r>
    <phoneticPr fontId="1" type="noConversion"/>
  </si>
  <si>
    <r>
      <rPr>
        <sz val="12"/>
        <color theme="1"/>
        <rFont val="標楷體"/>
        <family val="4"/>
        <charset val="136"/>
      </rPr>
      <t>金額</t>
    </r>
    <phoneticPr fontId="1" type="noConversion"/>
  </si>
  <si>
    <r>
      <rPr>
        <sz val="12"/>
        <color theme="1"/>
        <rFont val="標楷體"/>
        <family val="4"/>
        <charset val="136"/>
      </rPr>
      <t>理工學院</t>
    </r>
    <phoneticPr fontId="1" type="noConversion"/>
  </si>
  <si>
    <r>
      <rPr>
        <sz val="12"/>
        <color theme="1"/>
        <rFont val="標楷體"/>
        <family val="4"/>
        <charset val="136"/>
      </rPr>
      <t>玻璃及光纖中心</t>
    </r>
    <phoneticPr fontId="1" type="noConversion"/>
  </si>
  <si>
    <r>
      <rPr>
        <sz val="12"/>
        <color theme="1"/>
        <rFont val="標楷體"/>
        <family val="4"/>
        <charset val="136"/>
      </rPr>
      <t>材料系</t>
    </r>
    <phoneticPr fontId="1" type="noConversion"/>
  </si>
  <si>
    <r>
      <rPr>
        <sz val="12"/>
        <color theme="1"/>
        <rFont val="標楷體"/>
        <family val="4"/>
        <charset val="136"/>
      </rPr>
      <t>粉末冶金研發驗証中心</t>
    </r>
  </si>
  <si>
    <r>
      <rPr>
        <sz val="12"/>
        <color theme="1"/>
        <rFont val="標楷體"/>
        <family val="4"/>
        <charset val="136"/>
      </rPr>
      <t>環安系</t>
    </r>
    <phoneticPr fontId="1" type="noConversion"/>
  </si>
  <si>
    <r>
      <rPr>
        <sz val="12"/>
        <color theme="1"/>
        <rFont val="標楷體"/>
        <family val="4"/>
        <charset val="136"/>
      </rPr>
      <t>機械系</t>
    </r>
    <phoneticPr fontId="1" type="noConversion"/>
  </si>
  <si>
    <r>
      <rPr>
        <sz val="12"/>
        <color theme="1"/>
        <rFont val="標楷體"/>
        <family val="4"/>
        <charset val="136"/>
      </rPr>
      <t>土木系</t>
    </r>
    <phoneticPr fontId="1" type="noConversion"/>
  </si>
  <si>
    <r>
      <rPr>
        <sz val="12"/>
        <color theme="1"/>
        <rFont val="標楷體"/>
        <family val="4"/>
        <charset val="136"/>
      </rPr>
      <t>人文社會</t>
    </r>
    <phoneticPr fontId="1" type="noConversion"/>
  </si>
  <si>
    <r>
      <rPr>
        <sz val="12"/>
        <color theme="1"/>
        <rFont val="標楷體"/>
        <family val="4"/>
        <charset val="136"/>
      </rPr>
      <t>華語文中心</t>
    </r>
    <phoneticPr fontId="1" type="noConversion"/>
  </si>
  <si>
    <r>
      <rPr>
        <sz val="12"/>
        <color theme="1"/>
        <rFont val="標楷體"/>
        <family val="4"/>
        <charset val="136"/>
      </rPr>
      <t>語傳系</t>
    </r>
    <phoneticPr fontId="1" type="noConversion"/>
  </si>
  <si>
    <r>
      <rPr>
        <sz val="12"/>
        <color theme="1"/>
        <rFont val="標楷體"/>
        <family val="4"/>
        <charset val="136"/>
      </rPr>
      <t>電資學院</t>
    </r>
    <phoneticPr fontId="1" type="noConversion"/>
  </si>
  <si>
    <r>
      <rPr>
        <sz val="12"/>
        <color theme="1"/>
        <rFont val="標楷體"/>
        <family val="4"/>
        <charset val="136"/>
      </rPr>
      <t>光電系</t>
    </r>
    <phoneticPr fontId="1" type="noConversion"/>
  </si>
  <si>
    <r>
      <rPr>
        <sz val="12"/>
        <color theme="1"/>
        <rFont val="標楷體"/>
        <family val="4"/>
        <charset val="136"/>
      </rPr>
      <t>電子系</t>
    </r>
    <phoneticPr fontId="1" type="noConversion"/>
  </si>
  <si>
    <r>
      <rPr>
        <sz val="12"/>
        <color theme="1"/>
        <rFont val="標楷體"/>
        <family val="4"/>
        <charset val="136"/>
      </rPr>
      <t>資工系</t>
    </r>
    <phoneticPr fontId="1" type="noConversion"/>
  </si>
  <si>
    <r>
      <rPr>
        <sz val="12"/>
        <color theme="1"/>
        <rFont val="標楷體"/>
        <family val="4"/>
        <charset val="136"/>
      </rPr>
      <t>客家學院</t>
    </r>
    <phoneticPr fontId="1" type="noConversion"/>
  </si>
  <si>
    <r>
      <rPr>
        <sz val="12"/>
        <color theme="1"/>
        <rFont val="標楷體"/>
        <family val="4"/>
        <charset val="136"/>
      </rPr>
      <t>院本部</t>
    </r>
    <phoneticPr fontId="1" type="noConversion"/>
  </si>
  <si>
    <r>
      <rPr>
        <sz val="12"/>
        <color theme="1"/>
        <rFont val="標楷體"/>
        <family val="4"/>
        <charset val="136"/>
      </rPr>
      <t>客傳所</t>
    </r>
    <phoneticPr fontId="1" type="noConversion"/>
  </si>
  <si>
    <r>
      <rPr>
        <sz val="12"/>
        <color theme="1"/>
        <rFont val="標楷體"/>
        <family val="4"/>
        <charset val="136"/>
      </rPr>
      <t>文創系</t>
    </r>
    <phoneticPr fontId="1" type="noConversion"/>
  </si>
  <si>
    <r>
      <rPr>
        <sz val="12"/>
        <color theme="1"/>
        <rFont val="標楷體"/>
        <family val="4"/>
        <charset val="136"/>
      </rPr>
      <t>管理學院</t>
    </r>
    <phoneticPr fontId="1" type="noConversion"/>
  </si>
  <si>
    <r>
      <rPr>
        <sz val="12"/>
        <color theme="1"/>
        <rFont val="標楷體"/>
        <family val="4"/>
        <charset val="136"/>
      </rPr>
      <t>資管系</t>
    </r>
    <phoneticPr fontId="1" type="noConversion"/>
  </si>
  <si>
    <r>
      <rPr>
        <sz val="12"/>
        <color theme="1"/>
        <rFont val="標楷體"/>
        <family val="4"/>
        <charset val="136"/>
      </rPr>
      <t>設計學院</t>
    </r>
    <phoneticPr fontId="1" type="noConversion"/>
  </si>
  <si>
    <r>
      <rPr>
        <sz val="12"/>
        <color theme="1"/>
        <rFont val="標楷體"/>
        <family val="4"/>
        <charset val="136"/>
      </rPr>
      <t>原住民專班</t>
    </r>
    <phoneticPr fontId="1" type="noConversion"/>
  </si>
  <si>
    <r>
      <rPr>
        <sz val="12"/>
        <color theme="1"/>
        <rFont val="標楷體"/>
        <family val="4"/>
        <charset val="136"/>
      </rPr>
      <t>創統中心</t>
    </r>
    <phoneticPr fontId="1" type="noConversion"/>
  </si>
  <si>
    <r>
      <rPr>
        <sz val="12"/>
        <color theme="1"/>
        <rFont val="標楷體"/>
        <family val="4"/>
        <charset val="136"/>
      </rPr>
      <t>建築系</t>
    </r>
    <phoneticPr fontId="1" type="noConversion"/>
  </si>
  <si>
    <r>
      <rPr>
        <sz val="12"/>
        <color theme="1"/>
        <rFont val="標楷體"/>
        <family val="4"/>
        <charset val="136"/>
      </rPr>
      <t>工設系</t>
    </r>
    <phoneticPr fontId="1" type="noConversion"/>
  </si>
  <si>
    <r>
      <rPr>
        <sz val="12"/>
        <color theme="1"/>
        <rFont val="標楷體"/>
        <family val="4"/>
        <charset val="136"/>
      </rPr>
      <t>行政</t>
    </r>
    <phoneticPr fontId="1" type="noConversion"/>
  </si>
  <si>
    <r>
      <rPr>
        <sz val="12"/>
        <color theme="1"/>
        <rFont val="標楷體"/>
        <family val="4"/>
        <charset val="136"/>
      </rPr>
      <t>研發處</t>
    </r>
    <phoneticPr fontId="1" type="noConversion"/>
  </si>
  <si>
    <r>
      <rPr>
        <sz val="12"/>
        <color theme="1"/>
        <rFont val="標楷體"/>
        <family val="4"/>
        <charset val="136"/>
      </rPr>
      <t>處本部</t>
    </r>
    <phoneticPr fontId="1" type="noConversion"/>
  </si>
  <si>
    <r>
      <rPr>
        <sz val="12"/>
        <color theme="1"/>
        <rFont val="標楷體"/>
        <family val="4"/>
        <charset val="136"/>
      </rPr>
      <t>創新育成中心</t>
    </r>
    <phoneticPr fontId="1" type="noConversion"/>
  </si>
  <si>
    <r>
      <rPr>
        <sz val="12"/>
        <color theme="1"/>
        <rFont val="標楷體"/>
        <family val="4"/>
        <charset val="136"/>
      </rPr>
      <t>產學與推廣教育中心</t>
    </r>
    <phoneticPr fontId="1" type="noConversion"/>
  </si>
  <si>
    <r>
      <rPr>
        <sz val="12"/>
        <color theme="1"/>
        <rFont val="標楷體"/>
        <family val="4"/>
        <charset val="136"/>
      </rPr>
      <t>軍訓室</t>
    </r>
    <phoneticPr fontId="1" type="noConversion"/>
  </si>
  <si>
    <r>
      <rPr>
        <sz val="12"/>
        <color theme="1"/>
        <rFont val="標楷體"/>
        <family val="4"/>
        <charset val="136"/>
      </rPr>
      <t>總計</t>
    </r>
    <phoneticPr fontId="1" type="noConversion"/>
  </si>
  <si>
    <r>
      <rPr>
        <sz val="12"/>
        <color theme="1"/>
        <rFont val="標楷體"/>
        <family val="4"/>
        <charset val="136"/>
      </rPr>
      <t>玻璃中心</t>
    </r>
    <phoneticPr fontId="1" type="noConversion"/>
  </si>
  <si>
    <r>
      <rPr>
        <sz val="12"/>
        <color theme="1"/>
        <rFont val="標楷體"/>
        <family val="4"/>
        <charset val="136"/>
      </rPr>
      <t>材料系</t>
    </r>
    <phoneticPr fontId="1" type="noConversion"/>
  </si>
  <si>
    <r>
      <rPr>
        <sz val="12"/>
        <color theme="1"/>
        <rFont val="標楷體"/>
        <family val="4"/>
        <charset val="136"/>
      </rPr>
      <t>粉末冶金驗證研發中心</t>
    </r>
    <phoneticPr fontId="1" type="noConversion"/>
  </si>
  <si>
    <r>
      <rPr>
        <sz val="12"/>
        <color theme="1"/>
        <rFont val="標楷體"/>
        <family val="4"/>
        <charset val="136"/>
      </rPr>
      <t>附件</t>
    </r>
    <r>
      <rPr>
        <sz val="12"/>
        <color theme="1"/>
        <rFont val="Times New Roman"/>
        <family val="1"/>
      </rPr>
      <t>2</t>
    </r>
    <phoneticPr fontId="1" type="noConversion"/>
  </si>
  <si>
    <r>
      <rPr>
        <sz val="12"/>
        <color theme="1"/>
        <rFont val="標楷體"/>
        <family val="4"/>
        <charset val="136"/>
      </rPr>
      <t>附件</t>
    </r>
    <r>
      <rPr>
        <sz val="12"/>
        <color theme="1"/>
        <rFont val="Times New Roman"/>
        <family val="1"/>
      </rPr>
      <t>3</t>
    </r>
    <phoneticPr fontId="1" type="noConversion"/>
  </si>
  <si>
    <r>
      <rPr>
        <sz val="12"/>
        <color theme="1"/>
        <rFont val="標楷體"/>
        <family val="4"/>
        <charset val="136"/>
      </rPr>
      <t>附件</t>
    </r>
    <r>
      <rPr>
        <sz val="12"/>
        <color theme="1"/>
        <rFont val="Times New Roman"/>
        <family val="1"/>
      </rPr>
      <t>5</t>
    </r>
    <phoneticPr fontId="1" type="noConversion"/>
  </si>
  <si>
    <r>
      <rPr>
        <sz val="12"/>
        <color theme="1"/>
        <rFont val="標楷體"/>
        <family val="4"/>
        <charset val="136"/>
      </rPr>
      <t>附件</t>
    </r>
    <r>
      <rPr>
        <sz val="12"/>
        <color theme="1"/>
        <rFont val="Times New Roman"/>
        <family val="1"/>
      </rPr>
      <t>6</t>
    </r>
    <phoneticPr fontId="1" type="noConversion"/>
  </si>
  <si>
    <r>
      <rPr>
        <sz val="12"/>
        <color theme="1"/>
        <rFont val="標楷體"/>
        <family val="4"/>
        <charset val="136"/>
      </rPr>
      <t>附件</t>
    </r>
    <r>
      <rPr>
        <sz val="12"/>
        <color theme="1"/>
        <rFont val="Times New Roman"/>
        <family val="1"/>
      </rPr>
      <t>8</t>
    </r>
    <phoneticPr fontId="1" type="noConversion"/>
  </si>
  <si>
    <r>
      <rPr>
        <sz val="12"/>
        <color theme="1"/>
        <rFont val="標楷體"/>
        <family val="4"/>
        <charset val="136"/>
      </rPr>
      <t>系所</t>
    </r>
    <phoneticPr fontId="1" type="noConversion"/>
  </si>
  <si>
    <r>
      <rPr>
        <sz val="12"/>
        <color theme="1"/>
        <rFont val="標楷體"/>
        <family val="4"/>
        <charset val="136"/>
      </rPr>
      <t>件數</t>
    </r>
    <phoneticPr fontId="1" type="noConversion"/>
  </si>
  <si>
    <r>
      <rPr>
        <sz val="12"/>
        <color theme="1"/>
        <rFont val="標楷體"/>
        <family val="4"/>
        <charset val="136"/>
      </rPr>
      <t>合計</t>
    </r>
    <phoneticPr fontId="1" type="noConversion"/>
  </si>
  <si>
    <r>
      <rPr>
        <sz val="12"/>
        <color theme="1"/>
        <rFont val="標楷體"/>
        <family val="4"/>
        <charset val="136"/>
      </rPr>
      <t>金額</t>
    </r>
    <phoneticPr fontId="1" type="noConversion"/>
  </si>
  <si>
    <r>
      <rPr>
        <sz val="12"/>
        <color theme="1"/>
        <rFont val="標楷體"/>
        <family val="4"/>
        <charset val="136"/>
      </rPr>
      <t>備註</t>
    </r>
    <phoneticPr fontId="1" type="noConversion"/>
  </si>
  <si>
    <t>文創系</t>
    <phoneticPr fontId="1" type="noConversion"/>
  </si>
  <si>
    <t>執行單位</t>
    <phoneticPr fontId="1" type="noConversion"/>
  </si>
  <si>
    <t>主持人</t>
  </si>
  <si>
    <t>總務處</t>
    <phoneticPr fontId="1" type="noConversion"/>
  </si>
  <si>
    <t>事務營繕組</t>
    <phoneticPr fontId="1" type="noConversion"/>
  </si>
  <si>
    <t>學務處</t>
    <phoneticPr fontId="1" type="noConversion"/>
  </si>
  <si>
    <t>軍訓室</t>
    <phoneticPr fontId="1" type="noConversion"/>
  </si>
  <si>
    <t>文觀系</t>
    <phoneticPr fontId="1" type="noConversion"/>
  </si>
  <si>
    <t>生涯發展與諮商輔導中心</t>
    <phoneticPr fontId="1" type="noConversion"/>
  </si>
  <si>
    <t>災害防救研究中心</t>
    <phoneticPr fontId="1" type="noConversion"/>
  </si>
  <si>
    <t>教學</t>
    <phoneticPr fontId="1" type="noConversion"/>
  </si>
  <si>
    <t>理工學院</t>
    <phoneticPr fontId="1" type="noConversion"/>
  </si>
  <si>
    <t>衛保組</t>
    <phoneticPr fontId="1" type="noConversion"/>
  </si>
  <si>
    <t>建築系</t>
    <phoneticPr fontId="1" type="noConversion"/>
  </si>
  <si>
    <t>化學物質危害與環境風險研究中心</t>
  </si>
  <si>
    <t>化學物質危害與環境風險研究中心</t>
    <phoneticPr fontId="1" type="noConversion"/>
  </si>
  <si>
    <t>環安系</t>
    <phoneticPr fontId="1" type="noConversion"/>
  </si>
  <si>
    <t>能源系</t>
    <phoneticPr fontId="1" type="noConversion"/>
  </si>
  <si>
    <t>環境教育及永續發展中心</t>
  </si>
  <si>
    <t>合計</t>
    <phoneticPr fontId="1" type="noConversion"/>
  </si>
  <si>
    <t>衛保組</t>
    <phoneticPr fontId="1" type="noConversion"/>
  </si>
  <si>
    <t>合計</t>
    <phoneticPr fontId="1" type="noConversion"/>
  </si>
  <si>
    <t>環境教育及永續發展中心</t>
    <phoneticPr fontId="1" type="noConversion"/>
  </si>
  <si>
    <t>客傳所</t>
    <phoneticPr fontId="1" type="noConversion"/>
  </si>
  <si>
    <t>合計</t>
    <phoneticPr fontId="1" type="noConversion"/>
  </si>
  <si>
    <t>合計</t>
    <phoneticPr fontId="1" type="noConversion"/>
  </si>
  <si>
    <t>原住民專班</t>
    <phoneticPr fontId="1" type="noConversion"/>
  </si>
  <si>
    <t>執行單位</t>
    <phoneticPr fontId="1" type="noConversion"/>
  </si>
  <si>
    <t>長照與數位服務中心</t>
    <phoneticPr fontId="1" type="noConversion"/>
  </si>
  <si>
    <t>合計</t>
    <phoneticPr fontId="1" type="noConversion"/>
  </si>
  <si>
    <t>長照與數位服務中心</t>
    <phoneticPr fontId="1" type="noConversion"/>
  </si>
  <si>
    <t>土木材料測試與鑑定</t>
    <phoneticPr fontId="1" type="noConversion"/>
  </si>
  <si>
    <t>土木與防災工程系</t>
    <phoneticPr fontId="1" type="noConversion"/>
  </si>
  <si>
    <t>土木與防災</t>
    <phoneticPr fontId="1" type="noConversion"/>
  </si>
  <si>
    <t>土木建築業界</t>
    <phoneticPr fontId="1" type="noConversion"/>
  </si>
  <si>
    <t>110.01.01-110.12.31</t>
    <phoneticPr fontId="1" type="noConversion"/>
  </si>
  <si>
    <t>快立型結構物之研發創新空間環境監測</t>
    <phoneticPr fontId="1" type="noConversion"/>
  </si>
  <si>
    <t>李中生</t>
    <phoneticPr fontId="1" type="noConversion"/>
  </si>
  <si>
    <t>義冠合立工程股份有限公司</t>
    <phoneticPr fontId="1" type="noConversion"/>
  </si>
  <si>
    <t>110.01.01-110.12.31</t>
    <phoneticPr fontId="1" type="noConversion"/>
  </si>
  <si>
    <t>110年度運動場館營運計畫-雜項費用(體育室)</t>
  </si>
  <si>
    <t>體育室</t>
  </si>
  <si>
    <t>蔡豐任</t>
  </si>
  <si>
    <t>學員</t>
    <phoneticPr fontId="1" type="noConversion"/>
  </si>
  <si>
    <t>110.01.01-110.12.31</t>
    <phoneticPr fontId="1" type="noConversion"/>
  </si>
  <si>
    <t>110年創新育成中心-廠商進駐培育計畫</t>
    <phoneticPr fontId="1" type="noConversion"/>
  </si>
  <si>
    <t>阮瑞祥</t>
    <phoneticPr fontId="1" type="noConversion"/>
  </si>
  <si>
    <t>廠商</t>
    <phoneticPr fontId="1" type="noConversion"/>
  </si>
  <si>
    <t>1093D004</t>
    <phoneticPr fontId="1" type="noConversion"/>
  </si>
  <si>
    <t>109學年度第3梯次技術技能檢定術科測試-銑床CNC銑床</t>
    <phoneticPr fontId="1" type="noConversion"/>
  </si>
  <si>
    <t>機械系</t>
    <phoneticPr fontId="1" type="noConversion"/>
  </si>
  <si>
    <t>蔡發達</t>
    <phoneticPr fontId="1" type="noConversion"/>
  </si>
  <si>
    <t>勞動部勞動力發展署</t>
    <phoneticPr fontId="1" type="noConversion"/>
  </si>
  <si>
    <t>110.01.01-110.02.28</t>
    <phoneticPr fontId="1" type="noConversion"/>
  </si>
  <si>
    <t>109年產業新尖兵試辦計畫補助課程-CNC實務技能班</t>
    <phoneticPr fontId="1" type="noConversion"/>
  </si>
  <si>
    <t>機械系</t>
    <phoneticPr fontId="1" type="noConversion"/>
  </si>
  <si>
    <t>侯帝光</t>
    <phoneticPr fontId="1" type="noConversion"/>
  </si>
  <si>
    <t>勞動部勞動力發展署</t>
    <phoneticPr fontId="1" type="noConversion"/>
  </si>
  <si>
    <t>110.02.01-110.05.30</t>
    <phoneticPr fontId="1" type="noConversion"/>
  </si>
  <si>
    <t>【廠商配合款】智慧機械預測系統研製產學合作計畫</t>
    <phoneticPr fontId="1" type="noConversion"/>
  </si>
  <si>
    <t>蔡明峰</t>
    <phoneticPr fontId="1" type="noConversion"/>
  </si>
  <si>
    <t>經濟部工業局</t>
    <phoneticPr fontId="1" type="noConversion"/>
  </si>
  <si>
    <t>110.01.02-110.11.30</t>
    <phoneticPr fontId="1" type="noConversion"/>
  </si>
  <si>
    <t>2021春季華語文中心</t>
    <phoneticPr fontId="1" type="noConversion"/>
  </si>
  <si>
    <t>華語文中心</t>
    <phoneticPr fontId="1" type="noConversion"/>
  </si>
  <si>
    <t>劉若緹</t>
    <phoneticPr fontId="1" type="noConversion"/>
  </si>
  <si>
    <t>學員</t>
    <phoneticPr fontId="1" type="noConversion"/>
  </si>
  <si>
    <t>110.03.10-110.12.31</t>
    <phoneticPr fontId="1" type="noConversion"/>
  </si>
  <si>
    <t>潛熱熔射新材料開發</t>
    <phoneticPr fontId="1" type="noConversion"/>
  </si>
  <si>
    <t>智慧綠能研究中心</t>
    <phoneticPr fontId="1" type="noConversion"/>
  </si>
  <si>
    <t>楊希文</t>
    <phoneticPr fontId="1" type="noConversion"/>
  </si>
  <si>
    <t>漢泰科技股份有限公司</t>
    <phoneticPr fontId="1" type="noConversion"/>
  </si>
  <si>
    <t>110.01.01-110.12.31</t>
    <phoneticPr fontId="1" type="noConversion"/>
  </si>
  <si>
    <t>植入式神經電刺激器製作計畫</t>
    <phoneticPr fontId="1" type="noConversion"/>
  </si>
  <si>
    <t>智慧綠能研究中心</t>
    <phoneticPr fontId="1" type="noConversion"/>
  </si>
  <si>
    <t>陳建仲</t>
    <phoneticPr fontId="1" type="noConversion"/>
  </si>
  <si>
    <t>晶神醫創股份股份有限公司</t>
    <phoneticPr fontId="1" type="noConversion"/>
  </si>
  <si>
    <t>110.02.01-110.12.31</t>
    <phoneticPr fontId="1" type="noConversion"/>
  </si>
  <si>
    <t>智慧綠能研究中心</t>
    <phoneticPr fontId="1" type="noConversion"/>
  </si>
  <si>
    <t>1101A001</t>
    <phoneticPr fontId="1" type="noConversion"/>
  </si>
  <si>
    <t>110年至111年推展客家文化藝術活動督導訪查計畫</t>
    <phoneticPr fontId="1" type="noConversion"/>
  </si>
  <si>
    <t>客家文化產業創新聯合研究室</t>
    <phoneticPr fontId="1" type="noConversion"/>
  </si>
  <si>
    <t>俞龍通</t>
    <phoneticPr fontId="1" type="noConversion"/>
  </si>
  <si>
    <t>客家委員會</t>
    <phoneticPr fontId="1" type="noConversion"/>
  </si>
  <si>
    <t>110.01.27-112.01.31</t>
    <phoneticPr fontId="1" type="noConversion"/>
  </si>
  <si>
    <t>1091A013</t>
    <phoneticPr fontId="1" type="noConversion"/>
  </si>
  <si>
    <t>(中央研究院)毒品標準品等委託檢測服務(聯大)</t>
    <phoneticPr fontId="1" type="noConversion"/>
  </si>
  <si>
    <t>化工系</t>
    <phoneticPr fontId="1" type="noConversion"/>
  </si>
  <si>
    <t>賴盈宏</t>
    <phoneticPr fontId="1" type="noConversion"/>
  </si>
  <si>
    <t>中研院</t>
    <phoneticPr fontId="1" type="noConversion"/>
  </si>
  <si>
    <t>109.06.09-109.11.30</t>
    <phoneticPr fontId="1" type="noConversion"/>
  </si>
  <si>
    <t>轉台煞車監控系統開發</t>
    <phoneticPr fontId="1" type="noConversion"/>
  </si>
  <si>
    <t>馬達與傳動聯合研究室</t>
    <phoneticPr fontId="1" type="noConversion"/>
  </si>
  <si>
    <t>王勝清</t>
    <phoneticPr fontId="1" type="noConversion"/>
  </si>
  <si>
    <t>上銀科技股份有限公司</t>
    <phoneticPr fontId="1" type="noConversion"/>
  </si>
  <si>
    <t>110.03.01-110.08.31</t>
    <phoneticPr fontId="1" type="noConversion"/>
  </si>
  <si>
    <r>
      <t>110</t>
    </r>
    <r>
      <rPr>
        <sz val="12"/>
        <color theme="1"/>
        <rFont val="標楷體"/>
        <family val="4"/>
        <charset val="136"/>
      </rPr>
      <t>年度產學合作計畫統計表</t>
    </r>
    <phoneticPr fontId="1" type="noConversion"/>
  </si>
  <si>
    <t>109年產業新尖兵試辦計畫補助課程-離岸風電產業風機巡檢應用之專業無人機飛手培育課程</t>
    <phoneticPr fontId="1" type="noConversion"/>
  </si>
  <si>
    <t>侯帝光</t>
    <phoneticPr fontId="1" type="noConversion"/>
  </si>
  <si>
    <t>勞動力發展署桃竹苗分署</t>
    <phoneticPr fontId="1" type="noConversion"/>
  </si>
  <si>
    <t>110.03.01-110.06.30</t>
    <phoneticPr fontId="1" type="noConversion"/>
  </si>
  <si>
    <t>1093C025</t>
    <phoneticPr fontId="1" type="noConversion"/>
  </si>
  <si>
    <t>補助大專校院辦理就業學程計畫-共通核心職能課程專班</t>
    <phoneticPr fontId="1" type="noConversion"/>
  </si>
  <si>
    <t>機械系</t>
    <phoneticPr fontId="1" type="noConversion"/>
  </si>
  <si>
    <t>徐偉軒</t>
    <phoneticPr fontId="1" type="noConversion"/>
  </si>
  <si>
    <t>勞動部勞動力發展署桃竹苗分署</t>
    <phoneticPr fontId="1" type="noConversion"/>
  </si>
  <si>
    <t>勞動部勞動力發展署桃竹苗分署</t>
    <phoneticPr fontId="1" type="noConversion"/>
  </si>
  <si>
    <t>109.07.01-110.08.31</t>
    <phoneticPr fontId="1" type="noConversion"/>
  </si>
  <si>
    <t>1101H001</t>
    <phoneticPr fontId="1" type="noConversion"/>
  </si>
  <si>
    <t>智慧機械預測系統研製產學合作計畫</t>
    <phoneticPr fontId="1" type="noConversion"/>
  </si>
  <si>
    <t>電子系</t>
    <phoneticPr fontId="1" type="noConversion"/>
  </si>
  <si>
    <t>蔡明峰</t>
    <phoneticPr fontId="1" type="noConversion"/>
  </si>
  <si>
    <t>經濟部工業局</t>
    <phoneticPr fontId="1" type="noConversion"/>
  </si>
  <si>
    <t>110.01.02-110.11.30</t>
    <phoneticPr fontId="1" type="noConversion"/>
  </si>
  <si>
    <t>工業物聯網之智慧手持裝置應用程式開發</t>
    <phoneticPr fontId="1" type="noConversion"/>
  </si>
  <si>
    <t>電子系</t>
    <phoneticPr fontId="1" type="noConversion"/>
  </si>
  <si>
    <t>蔡明峰</t>
    <phoneticPr fontId="1" type="noConversion"/>
  </si>
  <si>
    <t>經濟部工業局</t>
    <phoneticPr fontId="1" type="noConversion"/>
  </si>
  <si>
    <t>110.02.01-110.03.31</t>
    <phoneticPr fontId="1" type="noConversion"/>
  </si>
  <si>
    <t>1103B003</t>
    <phoneticPr fontId="1" type="noConversion"/>
  </si>
  <si>
    <t>經濟部中小企業處「110年度中小企業創育機構發展計畫」</t>
    <phoneticPr fontId="1" type="noConversion"/>
  </si>
  <si>
    <t>創新育成中心</t>
    <phoneticPr fontId="1" type="noConversion"/>
  </si>
  <si>
    <t>阮瑞祥</t>
    <phoneticPr fontId="1" type="noConversion"/>
  </si>
  <si>
    <t>廠商</t>
    <phoneticPr fontId="1" type="noConversion"/>
  </si>
  <si>
    <t>110.01.01-110.12.31</t>
    <phoneticPr fontId="1" type="noConversion"/>
  </si>
  <si>
    <t>1103C003</t>
    <phoneticPr fontId="1" type="noConversion"/>
  </si>
  <si>
    <r>
      <t>勞動部勞動力發展署桃竹苗分署</t>
    </r>
    <r>
      <rPr>
        <sz val="12"/>
        <color theme="1"/>
        <rFont val="新細明體"/>
        <family val="1"/>
        <charset val="136"/>
      </rPr>
      <t>「</t>
    </r>
    <r>
      <rPr>
        <sz val="10.199999999999999"/>
        <color theme="1"/>
        <rFont val="標楷體"/>
        <family val="4"/>
        <charset val="136"/>
      </rPr>
      <t>110年度結合大專校院就業服務補助計畫</t>
    </r>
    <r>
      <rPr>
        <sz val="10.199999999999999"/>
        <color theme="1"/>
        <rFont val="新細明體"/>
        <family val="1"/>
        <charset val="136"/>
      </rPr>
      <t>」</t>
    </r>
    <phoneticPr fontId="1" type="noConversion"/>
  </si>
  <si>
    <t>邱雅芳</t>
    <phoneticPr fontId="1" type="noConversion"/>
  </si>
  <si>
    <t>110.03.15-110.06.30</t>
    <phoneticPr fontId="1" type="noConversion"/>
  </si>
  <si>
    <t>近即時震波式同震山崩潛感圖(2)</t>
    <phoneticPr fontId="1" type="noConversion"/>
  </si>
  <si>
    <t>土木與防災工程系</t>
    <phoneticPr fontId="1" type="noConversion"/>
  </si>
  <si>
    <t>楊哲銘</t>
    <phoneticPr fontId="1" type="noConversion"/>
  </si>
  <si>
    <t>農委會水土保持局</t>
    <phoneticPr fontId="1" type="noConversion"/>
  </si>
  <si>
    <t>110.01.27-110.12.31</t>
    <phoneticPr fontId="1" type="noConversion"/>
  </si>
  <si>
    <t>110年度游泳推廣教育班</t>
    <phoneticPr fontId="1" type="noConversion"/>
  </si>
  <si>
    <t>體育室</t>
    <phoneticPr fontId="1" type="noConversion"/>
  </si>
  <si>
    <t>蔡豐任</t>
    <phoneticPr fontId="1" type="noConversion"/>
  </si>
  <si>
    <t>110.03.01-110.12.31</t>
    <phoneticPr fontId="1" type="noConversion"/>
  </si>
  <si>
    <t>營養文化-貓罐頭數位行銷計畫</t>
    <phoneticPr fontId="1" type="noConversion"/>
  </si>
  <si>
    <t>文創系</t>
    <phoneticPr fontId="1" type="noConversion"/>
  </si>
  <si>
    <t>李威霆</t>
    <phoneticPr fontId="1" type="noConversion"/>
  </si>
  <si>
    <t>星沙行銷管理顧問公司</t>
    <phoneticPr fontId="1" type="noConversion"/>
  </si>
  <si>
    <t>110.01.01-110.11.30</t>
    <phoneticPr fontId="1" type="noConversion"/>
  </si>
  <si>
    <t>物流認證推廣計畫</t>
    <phoneticPr fontId="1" type="noConversion"/>
  </si>
  <si>
    <t>經管系</t>
    <phoneticPr fontId="1" type="noConversion"/>
  </si>
  <si>
    <t>黃浩良</t>
    <phoneticPr fontId="1" type="noConversion"/>
  </si>
  <si>
    <t>中華民國物流協會</t>
    <phoneticPr fontId="1" type="noConversion"/>
  </si>
  <si>
    <t>110.03.01-112.02.28</t>
    <phoneticPr fontId="1" type="noConversion"/>
  </si>
  <si>
    <t>國際行銷初級人才認證檢定計畫</t>
    <phoneticPr fontId="1" type="noConversion"/>
  </si>
  <si>
    <t>胡天鐘</t>
    <phoneticPr fontId="1" type="noConversion"/>
  </si>
  <si>
    <t>中華民國外銷企業協進會</t>
    <phoneticPr fontId="1" type="noConversion"/>
  </si>
  <si>
    <t>1101H004</t>
    <phoneticPr fontId="1" type="noConversion"/>
  </si>
  <si>
    <t>產業中小型能源用戶節能診斷服務中心</t>
    <phoneticPr fontId="1" type="noConversion"/>
  </si>
  <si>
    <t>電機系</t>
    <phoneticPr fontId="1" type="noConversion"/>
  </si>
  <si>
    <t>陳美玲</t>
    <phoneticPr fontId="1" type="noConversion"/>
  </si>
  <si>
    <t>財團法人台灣綠色生產力基金會</t>
    <phoneticPr fontId="1" type="noConversion"/>
  </si>
  <si>
    <t>量子點電致發光元件QLED之光電數值計算與實作驗證</t>
    <phoneticPr fontId="1" type="noConversion"/>
  </si>
  <si>
    <t>電機系</t>
    <phoneticPr fontId="1" type="noConversion"/>
  </si>
  <si>
    <t>林明毅</t>
    <phoneticPr fontId="1" type="noConversion"/>
  </si>
  <si>
    <t>群創光電</t>
    <phoneticPr fontId="1" type="noConversion"/>
  </si>
  <si>
    <t>110.01.15-111.01.14</t>
    <phoneticPr fontId="1" type="noConversion"/>
  </si>
  <si>
    <t>病理切片臨床診斷應用</t>
    <phoneticPr fontId="1" type="noConversion"/>
  </si>
  <si>
    <t>李佳燕</t>
    <phoneticPr fontId="1" type="noConversion"/>
  </si>
  <si>
    <t>商之器股份有限公司</t>
    <phoneticPr fontId="1" type="noConversion"/>
  </si>
  <si>
    <t xml:space="preserve"> 110.02.01-110.08.31</t>
    <phoneticPr fontId="1" type="noConversion"/>
  </si>
  <si>
    <t>視覺型水色辨識與溶氧預測技術研究</t>
    <phoneticPr fontId="1" type="noConversion"/>
  </si>
  <si>
    <t>電機系</t>
    <phoneticPr fontId="1" type="noConversion"/>
  </si>
  <si>
    <t>陳翔傑</t>
    <phoneticPr fontId="1" type="noConversion"/>
  </si>
  <si>
    <t>昊博國際服務有限公司</t>
    <phoneticPr fontId="1" type="noConversion"/>
  </si>
  <si>
    <t>110.01.01-110.05.31</t>
    <phoneticPr fontId="1" type="noConversion"/>
  </si>
  <si>
    <t>感應馬達伺服驅動器開發專案</t>
    <phoneticPr fontId="1" type="noConversion"/>
  </si>
  <si>
    <t>江炫樟</t>
    <phoneticPr fontId="1" type="noConversion"/>
  </si>
  <si>
    <t>九德松益股份有限公司</t>
    <phoneticPr fontId="1" type="noConversion"/>
  </si>
  <si>
    <t>110.04.01-111.03.31</t>
    <phoneticPr fontId="1" type="noConversion"/>
  </si>
  <si>
    <t>Design and Implementation of an Ultra-High Efficient UPS</t>
    <phoneticPr fontId="1" type="noConversion"/>
  </si>
  <si>
    <t>美商艾比希股份有限公司台灣分公司</t>
    <phoneticPr fontId="1" type="noConversion"/>
  </si>
  <si>
    <t>110.03.03-110.08.03</t>
    <phoneticPr fontId="1" type="noConversion"/>
  </si>
  <si>
    <t>儲能系統電控組件設計與電站應用技術之研究</t>
    <phoneticPr fontId="1" type="noConversion"/>
  </si>
  <si>
    <t>馬肇聰</t>
    <phoneticPr fontId="1" type="noConversion"/>
  </si>
  <si>
    <t>行政院原子能委員會核能研究所</t>
    <phoneticPr fontId="1" type="noConversion"/>
  </si>
  <si>
    <t>110.04.20-111.04.19</t>
    <phoneticPr fontId="1" type="noConversion"/>
  </si>
  <si>
    <t>秘書室</t>
    <phoneticPr fontId="1" type="noConversion"/>
  </si>
  <si>
    <t>合計</t>
    <phoneticPr fontId="1" type="noConversion"/>
  </si>
  <si>
    <t>1101C001</t>
    <phoneticPr fontId="1" type="noConversion"/>
  </si>
  <si>
    <t>中區技專校院校際聯盟110年度第一季參訪聯誼會議</t>
    <phoneticPr fontId="1" type="noConversion"/>
  </si>
  <si>
    <t>秘書室</t>
    <phoneticPr fontId="1" type="noConversion"/>
  </si>
  <si>
    <t>黃勝銘</t>
    <phoneticPr fontId="1" type="noConversion"/>
  </si>
  <si>
    <t>南開科技大學</t>
    <phoneticPr fontId="1" type="noConversion"/>
  </si>
  <si>
    <t>110.03.01-110.05.15</t>
    <phoneticPr fontId="1" type="noConversion"/>
  </si>
  <si>
    <t>1101H003</t>
    <phoneticPr fontId="1" type="noConversion"/>
  </si>
  <si>
    <t>雷射測距儀於非野外場景之整體性能測試載台技術研究</t>
    <phoneticPr fontId="1" type="noConversion"/>
  </si>
  <si>
    <t>韓建遠</t>
    <phoneticPr fontId="1" type="noConversion"/>
  </si>
  <si>
    <t>財團法人國防工業發展基金會</t>
    <phoneticPr fontId="1" type="noConversion"/>
  </si>
  <si>
    <t>110.02.01-111.01.31</t>
    <phoneticPr fontId="1" type="noConversion"/>
  </si>
  <si>
    <t>2021第十二屆前瞻管理學術與產業趨勢研討會</t>
    <phoneticPr fontId="1" type="noConversion"/>
  </si>
  <si>
    <t>經管系</t>
    <phoneticPr fontId="1" type="noConversion"/>
  </si>
  <si>
    <t>黃浩良</t>
    <phoneticPr fontId="1" type="noConversion"/>
  </si>
  <si>
    <t>學員</t>
    <phoneticPr fontId="1" type="noConversion"/>
  </si>
  <si>
    <t>110.03.01-110.07.31</t>
    <phoneticPr fontId="1" type="noConversion"/>
  </si>
  <si>
    <t>1101A003</t>
    <phoneticPr fontId="1" type="noConversion"/>
  </si>
  <si>
    <t>苗栗編織技藝調查委託服務採購案</t>
    <phoneticPr fontId="1" type="noConversion"/>
  </si>
  <si>
    <t>林煜超</t>
    <phoneticPr fontId="1" type="noConversion"/>
  </si>
  <si>
    <t>國立臺灣工藝研究中心</t>
    <phoneticPr fontId="1" type="noConversion"/>
  </si>
  <si>
    <t>110.03.19-110.12.20</t>
    <phoneticPr fontId="1" type="noConversion"/>
  </si>
  <si>
    <t>109年產業新尖兵試辦計畫補助課程-CNC數控工具機實務技能班海報</t>
    <phoneticPr fontId="1" type="noConversion"/>
  </si>
  <si>
    <t>機械系</t>
    <phoneticPr fontId="1" type="noConversion"/>
  </si>
  <si>
    <t>勞動力發展署桃竹苗分署</t>
    <phoneticPr fontId="1" type="noConversion"/>
  </si>
  <si>
    <t>110.02.01-110.05.30</t>
    <phoneticPr fontId="1" type="noConversion"/>
  </si>
  <si>
    <t>1103B004</t>
    <phoneticPr fontId="1" type="noConversion"/>
  </si>
  <si>
    <t>110學年度新生體格檢查</t>
    <phoneticPr fontId="1" type="noConversion"/>
  </si>
  <si>
    <t>衛生保健組</t>
    <phoneticPr fontId="1" type="noConversion"/>
  </si>
  <si>
    <t>吳翠松</t>
    <phoneticPr fontId="1" type="noConversion"/>
  </si>
  <si>
    <t>學生</t>
    <phoneticPr fontId="1" type="noConversion"/>
  </si>
  <si>
    <t>110.08.01-111.07.31</t>
    <phoneticPr fontId="1" type="noConversion"/>
  </si>
  <si>
    <t>豐原大道環狀埋設幹管工程-免開挖探管及地質鑽探案之透地雷達工程</t>
    <phoneticPr fontId="1" type="noConversion"/>
  </si>
  <si>
    <t>災害防救科技研究中心</t>
    <phoneticPr fontId="1" type="noConversion"/>
  </si>
  <si>
    <t>陳博亮</t>
    <phoneticPr fontId="1" type="noConversion"/>
  </si>
  <si>
    <t>森綠有限公司</t>
    <phoneticPr fontId="1" type="noConversion"/>
  </si>
  <si>
    <t>110.04.15-110.06.30</t>
    <phoneticPr fontId="1" type="noConversion"/>
  </si>
  <si>
    <t>廣域物聯系統建置研究計畫</t>
    <phoneticPr fontId="1" type="noConversion"/>
  </si>
  <si>
    <t>電子系</t>
    <phoneticPr fontId="1" type="noConversion"/>
  </si>
  <si>
    <t>蕭裕弘</t>
    <phoneticPr fontId="1" type="noConversion"/>
  </si>
  <si>
    <t>濎通科技股份有限公司(Vertexcom Technologies,Inc)</t>
    <phoneticPr fontId="1" type="noConversion"/>
  </si>
  <si>
    <t>110.03.01-112.03.01</t>
    <phoneticPr fontId="1" type="noConversion"/>
  </si>
  <si>
    <t>行政院農業委員會水土保持局110年度創新研究計畫新農育成平台推動食農教育的實踐與場域認證機制的研究-以宜蘭縣員山鄉深溝國小與內城國小為例</t>
    <phoneticPr fontId="1" type="noConversion"/>
  </si>
  <si>
    <t>建築系</t>
    <phoneticPr fontId="1" type="noConversion"/>
  </si>
  <si>
    <t>李至軒</t>
    <phoneticPr fontId="1" type="noConversion"/>
  </si>
  <si>
    <t>農委會水土保持局</t>
    <phoneticPr fontId="1" type="noConversion"/>
  </si>
  <si>
    <t>110.01.27-110.12.31</t>
    <phoneticPr fontId="1" type="noConversion"/>
  </si>
  <si>
    <t>110年氣候變遷調適教育教學聯盟計畫(北區)之災害領域教學聯盟</t>
    <phoneticPr fontId="1" type="noConversion"/>
  </si>
  <si>
    <t>土木與防災工程系</t>
    <phoneticPr fontId="1" type="noConversion"/>
  </si>
  <si>
    <t>柳文成</t>
    <phoneticPr fontId="1" type="noConversion"/>
  </si>
  <si>
    <t>國立臺灣大學</t>
    <phoneticPr fontId="1" type="noConversion"/>
  </si>
  <si>
    <t>第十屆地球觀測及社會衝擊國際研討會</t>
    <phoneticPr fontId="1" type="noConversion"/>
  </si>
  <si>
    <t>柳文成</t>
    <phoneticPr fontId="1" type="noConversion"/>
  </si>
  <si>
    <t>社團法人台灣地球觀測學會</t>
    <phoneticPr fontId="1" type="noConversion"/>
  </si>
  <si>
    <t>秘書室</t>
    <phoneticPr fontId="1" type="noConversion"/>
  </si>
  <si>
    <r>
      <t>1103C</t>
    </r>
    <r>
      <rPr>
        <sz val="12"/>
        <color theme="1"/>
        <rFont val="Times New Roman"/>
        <family val="1"/>
      </rPr>
      <t>006</t>
    </r>
    <phoneticPr fontId="1" type="noConversion"/>
  </si>
  <si>
    <t>1103C007</t>
    <phoneticPr fontId="1" type="noConversion"/>
  </si>
  <si>
    <t>1101A004</t>
  </si>
  <si>
    <t>1101A005</t>
    <phoneticPr fontId="1" type="noConversion"/>
  </si>
  <si>
    <t>【學員】2021夏季班</t>
    <phoneticPr fontId="1" type="noConversion"/>
  </si>
  <si>
    <t>學員</t>
    <phoneticPr fontId="1" type="noConversion"/>
  </si>
  <si>
    <t>110.06.09-110.12.31</t>
    <phoneticPr fontId="1" type="noConversion"/>
  </si>
  <si>
    <t>新住民podcast製作教學計畫</t>
    <phoneticPr fontId="1" type="noConversion"/>
  </si>
  <si>
    <t>華文系</t>
    <phoneticPr fontId="1" type="noConversion"/>
  </si>
  <si>
    <t>溫如梅</t>
    <phoneticPr fontId="1" type="noConversion"/>
  </si>
  <si>
    <t>內政部移民署</t>
    <phoneticPr fontId="1" type="noConversion"/>
  </si>
  <si>
    <t>110.04.10-110.06.30</t>
    <phoneticPr fontId="1" type="noConversion"/>
  </si>
  <si>
    <t>109學年度第2學期隨班附讀學分費</t>
    <phoneticPr fontId="1" type="noConversion"/>
  </si>
  <si>
    <t>推廣教育中心</t>
    <phoneticPr fontId="1" type="noConversion"/>
  </si>
  <si>
    <t>周念湘</t>
    <phoneticPr fontId="1" type="noConversion"/>
  </si>
  <si>
    <t>110.02.01-110.07.30</t>
    <phoneticPr fontId="1" type="noConversion"/>
  </si>
  <si>
    <t>薛康琳</t>
    <phoneticPr fontId="1" type="noConversion"/>
  </si>
  <si>
    <t>核能研究所</t>
    <phoneticPr fontId="1" type="noConversion"/>
  </si>
  <si>
    <t>110.03.22-110.12.10</t>
    <phoneticPr fontId="1" type="noConversion"/>
  </si>
  <si>
    <t>液流電池活性物質處理程序與產業技術之研究</t>
    <phoneticPr fontId="1" type="noConversion"/>
  </si>
  <si>
    <t>客家研究學院</t>
    <phoneticPr fontId="1" type="noConversion"/>
  </si>
  <si>
    <t>林本炫</t>
    <phoneticPr fontId="1" type="noConversion"/>
  </si>
  <si>
    <t>110.05.05-110.05.05</t>
    <phoneticPr fontId="1" type="noConversion"/>
  </si>
  <si>
    <t>苗栗縣政府</t>
    <phoneticPr fontId="1" type="noConversion"/>
  </si>
  <si>
    <t>苗栗縣政府</t>
    <phoneticPr fontId="1" type="noConversion"/>
  </si>
  <si>
    <t>110.05.05-110.05.05</t>
    <phoneticPr fontId="1" type="noConversion"/>
  </si>
  <si>
    <t>客家研究學院</t>
    <phoneticPr fontId="1" type="noConversion"/>
  </si>
  <si>
    <t>林本炫</t>
    <phoneticPr fontId="1" type="noConversion"/>
  </si>
  <si>
    <t>苗栗市公所</t>
    <phoneticPr fontId="1" type="noConversion"/>
  </si>
  <si>
    <t>凍心炸冰淇淋的OE餐車加盟與國際行銷推廣計畫(第二年)</t>
    <phoneticPr fontId="1" type="noConversion"/>
  </si>
  <si>
    <t>經管系</t>
    <phoneticPr fontId="1" type="noConversion"/>
  </si>
  <si>
    <t>胡天鐘</t>
    <phoneticPr fontId="1" type="noConversion"/>
  </si>
  <si>
    <t>動心國際股份有限公司</t>
    <phoneticPr fontId="1" type="noConversion"/>
  </si>
  <si>
    <t>110.01.01-110.12.31</t>
    <phoneticPr fontId="1" type="noConversion"/>
  </si>
  <si>
    <t>迎向曙光．苗栗縣地方創生整合輔導委託專業服務案</t>
    <phoneticPr fontId="1" type="noConversion"/>
  </si>
  <si>
    <t>長照研發與數位服務研究中心</t>
    <phoneticPr fontId="1" type="noConversion"/>
  </si>
  <si>
    <t>110.05.05-111.11.04</t>
    <phoneticPr fontId="1" type="noConversion"/>
  </si>
  <si>
    <t>生產資料暨材料證書彙整輸出與回溯呈現之資訊系統軟體設計</t>
    <phoneticPr fontId="1" type="noConversion"/>
  </si>
  <si>
    <t>科技前瞻與智慧應用研究室</t>
    <phoneticPr fontId="1" type="noConversion"/>
  </si>
  <si>
    <t>陳宇佐</t>
    <phoneticPr fontId="1" type="noConversion"/>
  </si>
  <si>
    <t>揚宇科技股份有限公司</t>
    <phoneticPr fontId="1" type="noConversion"/>
  </si>
  <si>
    <t>110.01.01-110.11.30</t>
    <phoneticPr fontId="1" type="noConversion"/>
  </si>
  <si>
    <t>華語文系</t>
    <phoneticPr fontId="1" type="noConversion"/>
  </si>
  <si>
    <t>1101C002</t>
    <phoneticPr fontId="1" type="noConversion"/>
  </si>
  <si>
    <t>1101A006</t>
    <phoneticPr fontId="1" type="noConversion"/>
  </si>
  <si>
    <t>1103C008</t>
    <phoneticPr fontId="1" type="noConversion"/>
  </si>
  <si>
    <t>1103C011</t>
    <phoneticPr fontId="1" type="noConversion"/>
  </si>
  <si>
    <t>1103C009</t>
    <phoneticPr fontId="1" type="noConversion"/>
  </si>
  <si>
    <t>1103C012</t>
    <phoneticPr fontId="1" type="noConversion"/>
  </si>
  <si>
    <t>1101D002</t>
    <phoneticPr fontId="1" type="noConversion"/>
  </si>
  <si>
    <t>1101C003</t>
    <phoneticPr fontId="1" type="noConversion"/>
  </si>
  <si>
    <t>頭前溪水系灌溉系統聯合運用模組建置</t>
    <phoneticPr fontId="1" type="noConversion"/>
  </si>
  <si>
    <t>土木與防災工程系</t>
    <phoneticPr fontId="1" type="noConversion"/>
  </si>
  <si>
    <t>吳祥禎</t>
    <phoneticPr fontId="1" type="noConversion"/>
  </si>
  <si>
    <t>國立台北科技大學</t>
    <phoneticPr fontId="1" type="noConversion"/>
  </si>
  <si>
    <t>110.04.30-110.10.29</t>
    <phoneticPr fontId="1" type="noConversion"/>
  </si>
  <si>
    <t>1103C013</t>
    <phoneticPr fontId="1" type="noConversion"/>
  </si>
  <si>
    <t>客家研究學院</t>
    <phoneticPr fontId="1" type="noConversion"/>
  </si>
  <si>
    <t>林本炫</t>
    <phoneticPr fontId="1" type="noConversion"/>
  </si>
  <si>
    <t>原住民族委員會</t>
    <phoneticPr fontId="1" type="noConversion"/>
  </si>
  <si>
    <t>110.05.05-110.05.05</t>
    <phoneticPr fontId="1" type="noConversion"/>
  </si>
  <si>
    <t>1091003-K3</t>
    <phoneticPr fontId="1" type="noConversion"/>
  </si>
  <si>
    <t>玻璃及光纖材料研究中心零星工服管理</t>
    <phoneticPr fontId="1" type="noConversion"/>
  </si>
  <si>
    <t>玻璃及光纖材料研究中心</t>
    <phoneticPr fontId="1" type="noConversion"/>
  </si>
  <si>
    <t>109年玻璃先進技術諮詢與玻璃性質檢測及結構解析技術產業應用服務(聯盟會員配合款)</t>
    <phoneticPr fontId="1" type="noConversion"/>
  </si>
  <si>
    <t>109.01.01-110.12.31</t>
    <phoneticPr fontId="1" type="noConversion"/>
  </si>
  <si>
    <t>臺灣戴姆勒倉儲新建工程案廠區地坪平坦度試驗</t>
    <phoneticPr fontId="1" type="noConversion"/>
  </si>
  <si>
    <t>趙威企業有限公司</t>
    <phoneticPr fontId="1" type="noConversion"/>
  </si>
  <si>
    <t>110.05.13-110.08.31</t>
    <phoneticPr fontId="1" type="noConversion"/>
  </si>
  <si>
    <t>病人血脂紀錄管理資訊系統軟體設計</t>
    <phoneticPr fontId="1" type="noConversion"/>
  </si>
  <si>
    <t>陳宇佐</t>
    <phoneticPr fontId="1" type="noConversion"/>
  </si>
  <si>
    <t>國軍臺中總醫院</t>
    <phoneticPr fontId="1" type="noConversion"/>
  </si>
  <si>
    <t>國軍臺中總醫院</t>
    <phoneticPr fontId="1" type="noConversion"/>
  </si>
  <si>
    <t>110.01.01-110.06.30</t>
    <phoneticPr fontId="1" type="noConversion"/>
  </si>
  <si>
    <t>高齡病患不適當用藥決策支援系統軟體設計</t>
    <phoneticPr fontId="1" type="noConversion"/>
  </si>
  <si>
    <t>110.03.01-110.11.30</t>
    <phoneticPr fontId="1" type="noConversion"/>
  </si>
  <si>
    <t>1103B009</t>
    <phoneticPr fontId="1" type="noConversion"/>
  </si>
  <si>
    <r>
      <t>教育部</t>
    </r>
    <r>
      <rPr>
        <sz val="12"/>
        <color theme="1"/>
        <rFont val="新細明體"/>
        <family val="1"/>
        <charset val="136"/>
      </rPr>
      <t>「</t>
    </r>
    <r>
      <rPr>
        <sz val="10.199999999999999"/>
        <color theme="1"/>
        <rFont val="標楷體"/>
        <family val="4"/>
        <charset val="136"/>
      </rPr>
      <t>110年全國大專校院學生社團評選暨觀麼活動獎勵金</t>
    </r>
    <r>
      <rPr>
        <sz val="10.199999999999999"/>
        <color theme="1"/>
        <rFont val="新細明體"/>
        <family val="1"/>
        <charset val="136"/>
      </rPr>
      <t>」</t>
    </r>
    <phoneticPr fontId="1" type="noConversion"/>
  </si>
  <si>
    <t>學務處課指組</t>
    <phoneticPr fontId="1" type="noConversion"/>
  </si>
  <si>
    <t>傅柏維</t>
    <phoneticPr fontId="1" type="noConversion"/>
  </si>
  <si>
    <t>(教育部)國立中央大學</t>
    <phoneticPr fontId="1" type="noConversion"/>
  </si>
  <si>
    <t>110.05.18-110.07.31</t>
    <phoneticPr fontId="1" type="noConversion"/>
  </si>
  <si>
    <t>合計</t>
    <phoneticPr fontId="1" type="noConversion"/>
  </si>
  <si>
    <t>課指組</t>
    <phoneticPr fontId="1" type="noConversion"/>
  </si>
  <si>
    <t>110年度苗栗縣空氣污染防治綜合管理計畫-碳匯及街塵調查</t>
    <phoneticPr fontId="1" type="noConversion"/>
  </si>
  <si>
    <t>鄭文伯</t>
    <phoneticPr fontId="1" type="noConversion"/>
  </si>
  <si>
    <t>新系環境技術有限公司</t>
    <phoneticPr fontId="1" type="noConversion"/>
  </si>
  <si>
    <t>110.06.01-110.12.31</t>
    <phoneticPr fontId="1" type="noConversion"/>
  </si>
  <si>
    <t>鑄鐵(鋼)件冒口電腦模擬熱點分析研究</t>
    <phoneticPr fontId="1" type="noConversion"/>
  </si>
  <si>
    <t>材料系</t>
    <phoneticPr fontId="1" type="noConversion"/>
  </si>
  <si>
    <t>許富淵</t>
    <phoneticPr fontId="1" type="noConversion"/>
  </si>
  <si>
    <t>財團法人金屬工業研究發展中心</t>
    <phoneticPr fontId="1" type="noConversion"/>
  </si>
  <si>
    <t>110.01.01-110.12.31</t>
    <phoneticPr fontId="1" type="noConversion"/>
  </si>
  <si>
    <t>1103C015</t>
    <phoneticPr fontId="1" type="noConversion"/>
  </si>
  <si>
    <r>
      <t>農委會水保局</t>
    </r>
    <r>
      <rPr>
        <sz val="12"/>
        <color theme="1"/>
        <rFont val="新細明體"/>
        <family val="1"/>
        <charset val="136"/>
      </rPr>
      <t>「</t>
    </r>
    <r>
      <rPr>
        <sz val="12"/>
        <color theme="1"/>
        <rFont val="標楷體"/>
        <family val="4"/>
        <charset val="136"/>
      </rPr>
      <t>110年大專院校農村實踐共創計畫</t>
    </r>
    <r>
      <rPr>
        <sz val="12"/>
        <color theme="1"/>
        <rFont val="新細明體"/>
        <family val="1"/>
        <charset val="136"/>
      </rPr>
      <t>」</t>
    </r>
    <r>
      <rPr>
        <sz val="12"/>
        <color theme="1"/>
        <rFont val="標楷體"/>
        <family val="4"/>
        <charset val="136"/>
      </rPr>
      <t>(板仔甜點的體驗與通路設計</t>
    </r>
    <phoneticPr fontId="1" type="noConversion"/>
  </si>
  <si>
    <t>工設系</t>
    <phoneticPr fontId="1" type="noConversion"/>
  </si>
  <si>
    <t>洪偉肯</t>
    <phoneticPr fontId="1" type="noConversion"/>
  </si>
  <si>
    <t>農委會水土保持局</t>
    <phoneticPr fontId="1" type="noConversion"/>
  </si>
  <si>
    <t>110.02.01-110.12.30</t>
    <phoneticPr fontId="1" type="noConversion"/>
  </si>
  <si>
    <t>AI技術產業化及應用</t>
    <phoneticPr fontId="1" type="noConversion"/>
  </si>
  <si>
    <t>矽格股份有限公司</t>
    <phoneticPr fontId="1" type="noConversion"/>
  </si>
  <si>
    <t>110.05.01-111.04.30</t>
    <phoneticPr fontId="1" type="noConversion"/>
  </si>
  <si>
    <t>課指組</t>
    <phoneticPr fontId="1" type="noConversion"/>
  </si>
  <si>
    <t>MOS國際認證考試2021</t>
    <phoneticPr fontId="1" type="noConversion"/>
  </si>
  <si>
    <t>經管系</t>
    <phoneticPr fontId="1" type="noConversion"/>
  </si>
  <si>
    <t>吳光耀</t>
    <phoneticPr fontId="1" type="noConversion"/>
  </si>
  <si>
    <t>碁峰資訊股份有限公司</t>
    <phoneticPr fontId="1" type="noConversion"/>
  </si>
  <si>
    <t>110.04.01-111.07.31</t>
    <phoneticPr fontId="1" type="noConversion"/>
  </si>
  <si>
    <t>1101H006</t>
    <phoneticPr fontId="1" type="noConversion"/>
  </si>
  <si>
    <t>粉末冶金相關產業之智慧製造加值創新計畫</t>
    <phoneticPr fontId="1" type="noConversion"/>
  </si>
  <si>
    <t>胡天鐘</t>
    <phoneticPr fontId="1" type="noConversion"/>
  </si>
  <si>
    <t>經濟部技術處</t>
    <phoneticPr fontId="1" type="noConversion"/>
  </si>
  <si>
    <t>110.04.01-110.11.30</t>
    <phoneticPr fontId="1" type="noConversion"/>
  </si>
  <si>
    <t>109學年度樂齡大學報名費</t>
    <phoneticPr fontId="1" type="noConversion"/>
  </si>
  <si>
    <t>周念湘</t>
    <phoneticPr fontId="1" type="noConversion"/>
  </si>
  <si>
    <t>學員</t>
    <phoneticPr fontId="1" type="noConversion"/>
  </si>
  <si>
    <t>109.09.01-110.09.31</t>
    <phoneticPr fontId="1" type="noConversion"/>
  </si>
  <si>
    <t>多波段光學薄膜特性量測模組製作與測試</t>
    <phoneticPr fontId="1" type="noConversion"/>
  </si>
  <si>
    <t>110.07.01-111.06.30</t>
    <phoneticPr fontId="1" type="noConversion"/>
  </si>
  <si>
    <t>工研院</t>
    <phoneticPr fontId="1" type="noConversion"/>
  </si>
  <si>
    <t>1103A036</t>
    <phoneticPr fontId="1" type="noConversion"/>
  </si>
  <si>
    <r>
      <rPr>
        <sz val="12"/>
        <color theme="1"/>
        <rFont val="新細明體"/>
        <family val="1"/>
        <charset val="136"/>
      </rPr>
      <t>「</t>
    </r>
    <r>
      <rPr>
        <sz val="10.199999999999999"/>
        <color theme="1"/>
        <rFont val="標楷體"/>
        <family val="4"/>
        <charset val="136"/>
      </rPr>
      <t>109學年度大專校院排球聯賽</t>
    </r>
    <r>
      <rPr>
        <sz val="10.199999999999999"/>
        <color theme="1"/>
        <rFont val="新細明體"/>
        <family val="1"/>
        <charset val="136"/>
      </rPr>
      <t>」公開男生組第二級比賽地點、參賽補助經費</t>
    </r>
    <phoneticPr fontId="1" type="noConversion"/>
  </si>
  <si>
    <t>蔡豐任</t>
    <phoneticPr fontId="1" type="noConversion"/>
  </si>
  <si>
    <t>中華民國大專院校體育總會</t>
    <phoneticPr fontId="1" type="noConversion"/>
  </si>
  <si>
    <r>
      <rPr>
        <sz val="12"/>
        <color theme="1"/>
        <rFont val="新細明體"/>
        <family val="1"/>
        <charset val="136"/>
      </rPr>
      <t>「</t>
    </r>
    <r>
      <rPr>
        <sz val="10.199999999999999"/>
        <color theme="1"/>
        <rFont val="標楷體"/>
        <family val="4"/>
        <charset val="136"/>
      </rPr>
      <t>109學年度大專校院排球聯賽</t>
    </r>
    <r>
      <rPr>
        <sz val="10.199999999999999"/>
        <color theme="1"/>
        <rFont val="新細明體"/>
        <family val="1"/>
        <charset val="136"/>
      </rPr>
      <t>」一般女生組比賽地點、參賽補助經費</t>
    </r>
    <phoneticPr fontId="1" type="noConversion"/>
  </si>
  <si>
    <t>蔡豐任</t>
    <phoneticPr fontId="1" type="noConversion"/>
  </si>
  <si>
    <t>1103A037</t>
    <phoneticPr fontId="1" type="noConversion"/>
  </si>
  <si>
    <t>中華民國大專院校體育總會</t>
    <phoneticPr fontId="1" type="noConversion"/>
  </si>
  <si>
    <t>高速同步磁阻式主軸馬達評估與開發（第一年）</t>
    <phoneticPr fontId="1" type="noConversion"/>
  </si>
  <si>
    <t>機械系</t>
    <phoneticPr fontId="1" type="noConversion"/>
  </si>
  <si>
    <t>王勝清</t>
    <phoneticPr fontId="1" type="noConversion"/>
  </si>
  <si>
    <t>大銀微系統股份有限公司</t>
    <phoneticPr fontId="1" type="noConversion"/>
  </si>
  <si>
    <t>大銀微系統股份有限公司</t>
    <phoneticPr fontId="1" type="noConversion"/>
  </si>
  <si>
    <t>110.07.01-111.06.30</t>
    <phoneticPr fontId="1" type="noConversion"/>
  </si>
  <si>
    <t>IM-1-160主軸馬達開發</t>
    <phoneticPr fontId="1" type="noConversion"/>
  </si>
  <si>
    <t>王勝清</t>
    <phoneticPr fontId="1" type="noConversion"/>
  </si>
  <si>
    <t>110.06.01-111.07.31</t>
    <phoneticPr fontId="1" type="noConversion"/>
  </si>
  <si>
    <t>1101H007</t>
    <phoneticPr fontId="1" type="noConversion"/>
  </si>
  <si>
    <t>臺灣戴姆勒倉儲新建工程案廠區地坪整改自平泥拉拔與耐磨試驗委託案</t>
    <phoneticPr fontId="1" type="noConversion"/>
  </si>
  <si>
    <t>土木與防災工程系</t>
    <phoneticPr fontId="1" type="noConversion"/>
  </si>
  <si>
    <t>李中生</t>
    <phoneticPr fontId="1" type="noConversion"/>
  </si>
  <si>
    <t>趙威企業有限公司</t>
    <phoneticPr fontId="1" type="noConversion"/>
  </si>
  <si>
    <t>110.07.01-110.08.31</t>
    <phoneticPr fontId="1" type="noConversion"/>
  </si>
  <si>
    <t>依109年地震紀錄進行真實結構之系統識別分析研究第一期</t>
    <phoneticPr fontId="1" type="noConversion"/>
  </si>
  <si>
    <t>土木與防災工程系</t>
    <phoneticPr fontId="1" type="noConversion"/>
  </si>
  <si>
    <t>王哲夫</t>
    <phoneticPr fontId="1" type="noConversion"/>
  </si>
  <si>
    <t>財團法人國家實驗研究院國家地震工程研究中心</t>
    <phoneticPr fontId="1" type="noConversion"/>
  </si>
  <si>
    <t>110.04.01-110.08.31</t>
    <phoneticPr fontId="1" type="noConversion"/>
  </si>
  <si>
    <t>1101A009</t>
    <phoneticPr fontId="1" type="noConversion"/>
  </si>
  <si>
    <t>毒性及關注化學物質專業應變人員訓練計畫</t>
    <phoneticPr fontId="1" type="noConversion"/>
  </si>
  <si>
    <t>化學物質危害與環境風險研究中心</t>
    <phoneticPr fontId="1" type="noConversion"/>
  </si>
  <si>
    <t>高振山</t>
    <phoneticPr fontId="1" type="noConversion"/>
  </si>
  <si>
    <t>環保署</t>
    <phoneticPr fontId="1" type="noConversion"/>
  </si>
  <si>
    <t>110.05.07-112.12.31</t>
    <phoneticPr fontId="1" type="noConversion"/>
  </si>
  <si>
    <t>1101A010</t>
    <phoneticPr fontId="1" type="noConversion"/>
  </si>
  <si>
    <t>110年度新竹科學園區化學品災害專業應變訓練及演練計畫</t>
    <phoneticPr fontId="1" type="noConversion"/>
  </si>
  <si>
    <t>新竹科學園區管理局</t>
    <phoneticPr fontId="1" type="noConversion"/>
  </si>
  <si>
    <t>110.04.23-110.12.15</t>
    <phoneticPr fontId="1" type="noConversion"/>
  </si>
  <si>
    <t>大千綜合醫院行動預約掛號APP</t>
    <phoneticPr fontId="1" type="noConversion"/>
  </si>
  <si>
    <t>資管系</t>
    <phoneticPr fontId="1" type="noConversion"/>
  </si>
  <si>
    <t>張朝旭</t>
    <phoneticPr fontId="1" type="noConversion"/>
  </si>
  <si>
    <t>張朝旭</t>
    <phoneticPr fontId="1" type="noConversion"/>
  </si>
  <si>
    <t>大千綜合醫院</t>
    <phoneticPr fontId="1" type="noConversion"/>
  </si>
  <si>
    <t>107.10.01-108.09.30</t>
    <phoneticPr fontId="1" type="noConversion"/>
  </si>
  <si>
    <t>苗栗縣政府資安二期聯防風險評估</t>
    <phoneticPr fontId="1" type="noConversion"/>
  </si>
  <si>
    <t>資管系</t>
    <phoneticPr fontId="1" type="noConversion"/>
  </si>
  <si>
    <t>108.10.01-109.02.28</t>
    <phoneticPr fontId="1" type="noConversion"/>
  </si>
  <si>
    <t>苗栗縣政府資安三期聯防風險評估</t>
    <phoneticPr fontId="1" type="noConversion"/>
  </si>
  <si>
    <t>資管系</t>
    <phoneticPr fontId="1" type="noConversion"/>
  </si>
  <si>
    <t>張朝旭</t>
    <phoneticPr fontId="1" type="noConversion"/>
  </si>
  <si>
    <t>109.07.01-109.11.30</t>
    <phoneticPr fontId="1" type="noConversion"/>
  </si>
  <si>
    <t>釩液流電解液設備測試</t>
    <phoneticPr fontId="1" type="noConversion"/>
  </si>
  <si>
    <t>翔雅創意科技有限公司</t>
    <phoneticPr fontId="1" type="noConversion"/>
  </si>
  <si>
    <t>110.06.01-111.06.30</t>
    <phoneticPr fontId="1" type="noConversion"/>
  </si>
  <si>
    <t>110年產業新尖兵試辦計畫補助課程-電動機車診斷維護實務技能班</t>
    <phoneticPr fontId="1" type="noConversion"/>
  </si>
  <si>
    <t>機械系</t>
    <phoneticPr fontId="1" type="noConversion"/>
  </si>
  <si>
    <t>侯帝光</t>
    <phoneticPr fontId="1" type="noConversion"/>
  </si>
  <si>
    <t>【學員】2021秋季班</t>
    <phoneticPr fontId="1" type="noConversion"/>
  </si>
  <si>
    <t>學員</t>
    <phoneticPr fontId="1" type="noConversion"/>
  </si>
  <si>
    <t>110.09.08-110.12.31</t>
    <phoneticPr fontId="1" type="noConversion"/>
  </si>
  <si>
    <t>110年度苗栗縣學習城市計畫</t>
    <phoneticPr fontId="1" type="noConversion"/>
  </si>
  <si>
    <t>文創系</t>
    <phoneticPr fontId="1" type="noConversion"/>
  </si>
  <si>
    <t>李威霆</t>
    <phoneticPr fontId="1" type="noConversion"/>
  </si>
  <si>
    <t>110.05.01-110.09.30</t>
    <phoneticPr fontId="1" type="noConversion"/>
  </si>
  <si>
    <t>113C018</t>
    <phoneticPr fontId="1" type="noConversion"/>
  </si>
  <si>
    <t>110.01.01-111.06.30</t>
    <phoneticPr fontId="1" type="noConversion"/>
  </si>
  <si>
    <t>1103C019</t>
    <phoneticPr fontId="1" type="noConversion"/>
  </si>
  <si>
    <r>
      <rPr>
        <sz val="12"/>
        <color theme="1"/>
        <rFont val="新細明體"/>
        <family val="1"/>
        <charset val="136"/>
      </rPr>
      <t>「</t>
    </r>
    <r>
      <rPr>
        <sz val="12"/>
        <color theme="1"/>
        <rFont val="標楷體"/>
        <family val="4"/>
        <charset val="136"/>
      </rPr>
      <t>共下來作客</t>
    </r>
    <r>
      <rPr>
        <sz val="12"/>
        <color theme="1"/>
        <rFont val="新細明體"/>
        <family val="1"/>
        <charset val="136"/>
      </rPr>
      <t>」</t>
    </r>
    <r>
      <rPr>
        <sz val="12"/>
        <color theme="1"/>
        <rFont val="標楷體"/>
        <family val="4"/>
        <charset val="136"/>
      </rPr>
      <t>客家文化體驗營</t>
    </r>
    <phoneticPr fontId="1" type="noConversion"/>
  </si>
  <si>
    <t>林本炫</t>
    <phoneticPr fontId="1" type="noConversion"/>
  </si>
  <si>
    <t>110.08.24-110.08.27</t>
    <phoneticPr fontId="1" type="noConversion"/>
  </si>
  <si>
    <t>1101C004</t>
    <phoneticPr fontId="1" type="noConversion"/>
  </si>
  <si>
    <t>【國立臺灣師範大學】110年度語能力初級認證</t>
    <phoneticPr fontId="1" type="noConversion"/>
  </si>
  <si>
    <t>客傳所</t>
    <phoneticPr fontId="1" type="noConversion"/>
  </si>
  <si>
    <t>鄭明中</t>
    <phoneticPr fontId="1" type="noConversion"/>
  </si>
  <si>
    <t>國立臺灣師範大學</t>
    <phoneticPr fontId="1" type="noConversion"/>
  </si>
  <si>
    <t>110.07.01-110.12.31</t>
    <phoneticPr fontId="1" type="noConversion"/>
  </si>
  <si>
    <t>110.07.01-110.12.31</t>
    <phoneticPr fontId="1" type="noConversion"/>
  </si>
  <si>
    <t>110年產業新尖兵試辦計畫補助課程-CNC實務技能班第三梯次</t>
    <phoneticPr fontId="1" type="noConversion"/>
  </si>
  <si>
    <t>機械系</t>
    <phoneticPr fontId="1" type="noConversion"/>
  </si>
  <si>
    <t>侯帝光</t>
    <phoneticPr fontId="1" type="noConversion"/>
  </si>
  <si>
    <t>勞動力發展署桃竹苗分署</t>
    <phoneticPr fontId="1" type="noConversion"/>
  </si>
  <si>
    <t>110.07.17-110.09.30</t>
    <phoneticPr fontId="1" type="noConversion"/>
  </si>
  <si>
    <t>110年度環教研習24小時課程</t>
    <phoneticPr fontId="1" type="noConversion"/>
  </si>
  <si>
    <t>慶磐有限公司、聯華電子公司</t>
    <phoneticPr fontId="1" type="noConversion"/>
  </si>
  <si>
    <t>吳桂陽</t>
    <phoneticPr fontId="1" type="noConversion"/>
  </si>
  <si>
    <t>1103C020</t>
    <phoneticPr fontId="1" type="noConversion"/>
  </si>
  <si>
    <r>
      <t>原住民族委員會補助</t>
    </r>
    <r>
      <rPr>
        <sz val="12"/>
        <color theme="1"/>
        <rFont val="新細明體"/>
        <family val="1"/>
        <charset val="136"/>
      </rPr>
      <t>「</t>
    </r>
    <r>
      <rPr>
        <sz val="10.199999999999999"/>
        <color theme="1"/>
        <rFont val="標楷體"/>
        <family val="4"/>
        <charset val="136"/>
      </rPr>
      <t>110學年度大專校院原住民族知識研究及教學活動計畫</t>
    </r>
    <r>
      <rPr>
        <sz val="10.199999999999999"/>
        <color theme="1"/>
        <rFont val="新細明體"/>
        <family val="1"/>
        <charset val="136"/>
      </rPr>
      <t>」</t>
    </r>
    <phoneticPr fontId="1" type="noConversion"/>
  </si>
  <si>
    <t>原住民專班</t>
    <phoneticPr fontId="1" type="noConversion"/>
  </si>
  <si>
    <t>林明</t>
    <phoneticPr fontId="1" type="noConversion"/>
  </si>
  <si>
    <t>原住民族委員會</t>
    <phoneticPr fontId="1" type="noConversion"/>
  </si>
  <si>
    <t>109.08.01-110.07.31</t>
    <phoneticPr fontId="1" type="noConversion"/>
  </si>
  <si>
    <t>DC澆鑄三維流場與溫度場數值模擬</t>
    <phoneticPr fontId="1" type="noConversion"/>
  </si>
  <si>
    <t>材料系</t>
    <phoneticPr fontId="1" type="noConversion"/>
  </si>
  <si>
    <t>林惠娟</t>
    <phoneticPr fontId="1" type="noConversion"/>
  </si>
  <si>
    <t>中鋼公司</t>
    <phoneticPr fontId="1" type="noConversion"/>
  </si>
  <si>
    <t>110.02.01-111.03.31</t>
    <phoneticPr fontId="1" type="noConversion"/>
  </si>
  <si>
    <t>2021個人華語班</t>
    <phoneticPr fontId="1" type="noConversion"/>
  </si>
  <si>
    <t>華語文中心</t>
    <phoneticPr fontId="1" type="noConversion"/>
  </si>
  <si>
    <t>劉若緹</t>
    <phoneticPr fontId="1" type="noConversion"/>
  </si>
  <si>
    <t>學員</t>
    <phoneticPr fontId="1" type="noConversion"/>
  </si>
  <si>
    <t>110.08.31-110.12.31</t>
    <phoneticPr fontId="1" type="noConversion"/>
  </si>
  <si>
    <t>開發數位量測及智機化系統</t>
    <phoneticPr fontId="1" type="noConversion"/>
  </si>
  <si>
    <t>林錦垣</t>
    <phoneticPr fontId="1" type="noConversion"/>
  </si>
  <si>
    <t>秉宏科技有限公司</t>
    <phoneticPr fontId="1" type="noConversion"/>
  </si>
  <si>
    <t>110.09.01-111.06.30</t>
    <phoneticPr fontId="1" type="noConversion"/>
  </si>
  <si>
    <t>新抗菌砧板改進成分分析</t>
    <phoneticPr fontId="1" type="noConversion"/>
  </si>
  <si>
    <t>陳建仲</t>
    <phoneticPr fontId="1" type="noConversion"/>
  </si>
  <si>
    <t>幸合光電有限公司</t>
    <phoneticPr fontId="1" type="noConversion"/>
  </si>
  <si>
    <t>110.09.01-111.06.30</t>
    <phoneticPr fontId="1" type="noConversion"/>
  </si>
  <si>
    <t>110.08.01-110.10.31</t>
    <phoneticPr fontId="1" type="noConversion"/>
  </si>
  <si>
    <t>1103C022</t>
    <phoneticPr fontId="1" type="noConversion"/>
  </si>
  <si>
    <r>
      <t>國立成功大學辦理</t>
    </r>
    <r>
      <rPr>
        <sz val="12"/>
        <color theme="1"/>
        <rFont val="新細明體"/>
        <family val="1"/>
        <charset val="136"/>
      </rPr>
      <t>「</t>
    </r>
    <r>
      <rPr>
        <sz val="10.199999999999999"/>
        <color theme="1"/>
        <rFont val="標楷體"/>
        <family val="4"/>
        <charset val="136"/>
      </rPr>
      <t>110年全國大專校院運動會</t>
    </r>
    <r>
      <rPr>
        <sz val="10.199999999999999"/>
        <color theme="1"/>
        <rFont val="新細明體"/>
        <family val="1"/>
        <charset val="136"/>
      </rPr>
      <t>」（</t>
    </r>
    <r>
      <rPr>
        <sz val="8.65"/>
        <color theme="1"/>
        <rFont val="標楷體"/>
        <family val="4"/>
        <charset val="136"/>
      </rPr>
      <t>補助PCR與快篩費用）</t>
    </r>
    <phoneticPr fontId="1" type="noConversion"/>
  </si>
  <si>
    <t>體育室</t>
    <phoneticPr fontId="1" type="noConversion"/>
  </si>
  <si>
    <t>蔡豐任</t>
    <phoneticPr fontId="1" type="noConversion"/>
  </si>
  <si>
    <t>國立成功大學</t>
    <phoneticPr fontId="1" type="noConversion"/>
  </si>
  <si>
    <t>110.09.08-110.10.20</t>
    <phoneticPr fontId="1" type="noConversion"/>
  </si>
  <si>
    <t>客家語言發展法制學術交流暨地方公民論壇計畫</t>
    <phoneticPr fontId="1" type="noConversion"/>
  </si>
  <si>
    <t>勞動部勞動力發展署補助大專院校辦理就業學程計畫-苗栗地區智慧農業就業學程</t>
    <phoneticPr fontId="1" type="noConversion"/>
  </si>
  <si>
    <t>110.07.01-111.08.31</t>
    <phoneticPr fontId="1" type="noConversion"/>
  </si>
  <si>
    <t>歐洲創新產業國際合作策略研析-永續環境領域-綠能系統與環境科技與國家創新能耐與創新系統研究方法</t>
    <phoneticPr fontId="1" type="noConversion"/>
  </si>
  <si>
    <t>經管系</t>
    <phoneticPr fontId="1" type="noConversion"/>
  </si>
  <si>
    <t>蔡林彤飛</t>
    <phoneticPr fontId="1" type="noConversion"/>
  </si>
  <si>
    <t>工研院</t>
    <phoneticPr fontId="1" type="noConversion"/>
  </si>
  <si>
    <t>110.09.01-110.12.31</t>
    <phoneticPr fontId="1" type="noConversion"/>
  </si>
  <si>
    <t>第十六屆全國盃流通業模擬經營大賽</t>
    <phoneticPr fontId="1" type="noConversion"/>
  </si>
  <si>
    <t>經管系</t>
    <phoneticPr fontId="1" type="noConversion"/>
  </si>
  <si>
    <t>蔡林彤飛</t>
    <phoneticPr fontId="1" type="noConversion"/>
  </si>
  <si>
    <t>110.09.15-111.01.31</t>
    <phoneticPr fontId="1" type="noConversion"/>
  </si>
  <si>
    <t>苗栗客家鐵道文化產業故事蒐集與運用之研究</t>
    <phoneticPr fontId="1" type="noConversion"/>
  </si>
  <si>
    <t>劉煥雲</t>
    <phoneticPr fontId="1" type="noConversion"/>
  </si>
  <si>
    <t>1101A012-1</t>
    <phoneticPr fontId="1" type="noConversion"/>
  </si>
  <si>
    <t>文觀系</t>
    <phoneticPr fontId="1" type="noConversion"/>
  </si>
  <si>
    <t>110.08.01-111.07.31</t>
    <phoneticPr fontId="1" type="noConversion"/>
  </si>
  <si>
    <t>110.08.01-111.07.31</t>
    <phoneticPr fontId="1" type="noConversion"/>
  </si>
  <si>
    <t>鄭仕弘</t>
    <phoneticPr fontId="1" type="noConversion"/>
  </si>
  <si>
    <t>110.10.01-110.12.31</t>
    <phoneticPr fontId="1" type="noConversion"/>
  </si>
  <si>
    <t>110.10.01-110.12.31</t>
    <phoneticPr fontId="1" type="noConversion"/>
  </si>
  <si>
    <t>EDB電動越野機車設計</t>
    <phoneticPr fontId="1" type="noConversion"/>
  </si>
  <si>
    <t>工設系</t>
    <phoneticPr fontId="1" type="noConversion"/>
  </si>
  <si>
    <t>明揚創意科技有限公司</t>
    <phoneticPr fontId="1" type="noConversion"/>
  </si>
  <si>
    <t>110產業新尖兵試辦計畫補助課程-電動機車診斷維護實務技能班第二梯次</t>
    <phoneticPr fontId="1" type="noConversion"/>
  </si>
  <si>
    <t>應用層級分析法探討大學生運用新媒體於客語學習成效</t>
    <phoneticPr fontId="1" type="noConversion"/>
  </si>
  <si>
    <t>文創系</t>
    <phoneticPr fontId="1" type="noConversion"/>
  </si>
  <si>
    <t>李筑軒</t>
    <phoneticPr fontId="1" type="noConversion"/>
  </si>
  <si>
    <t>客家委員會</t>
    <phoneticPr fontId="1" type="noConversion"/>
  </si>
  <si>
    <t>110.08.01-111.07.31</t>
    <phoneticPr fontId="1" type="noConversion"/>
  </si>
  <si>
    <t>當代台灣客家美術家之視覺符號系譜：視覺文化的探究</t>
    <phoneticPr fontId="1" type="noConversion"/>
  </si>
  <si>
    <t>張正霖</t>
    <phoneticPr fontId="1" type="noConversion"/>
  </si>
  <si>
    <t>客家委員會</t>
    <phoneticPr fontId="1" type="noConversion"/>
  </si>
  <si>
    <t>1101A013</t>
    <phoneticPr fontId="1" type="noConversion"/>
  </si>
  <si>
    <t>110.09.11-110.10.18</t>
    <phoneticPr fontId="1" type="noConversion"/>
  </si>
  <si>
    <t>1101H009</t>
    <phoneticPr fontId="1" type="noConversion"/>
  </si>
  <si>
    <t>1101A014</t>
    <phoneticPr fontId="1" type="noConversion"/>
  </si>
  <si>
    <t>1103C023</t>
    <phoneticPr fontId="1" type="noConversion"/>
  </si>
  <si>
    <t>有限責任台灣電子書供給合作社110年度電子書推廣活動經費補助計畫</t>
    <phoneticPr fontId="1" type="noConversion"/>
  </si>
  <si>
    <t>圖書館</t>
    <phoneticPr fontId="1" type="noConversion"/>
  </si>
  <si>
    <t>林妝鴻</t>
    <phoneticPr fontId="1" type="noConversion"/>
  </si>
  <si>
    <t>有限責任台灣電子書供給合作社</t>
    <phoneticPr fontId="1" type="noConversion"/>
  </si>
  <si>
    <t>110.09.01-110.12.24</t>
    <phoneticPr fontId="1" type="noConversion"/>
  </si>
  <si>
    <t>【學員】2021年冬季華語班</t>
    <phoneticPr fontId="1" type="noConversion"/>
  </si>
  <si>
    <t>學員</t>
    <phoneticPr fontId="1" type="noConversion"/>
  </si>
  <si>
    <t>110.12.08-111.06.01</t>
    <phoneticPr fontId="1" type="noConversion"/>
  </si>
  <si>
    <t>不鏽鋼連鑄鑄模內熱流場之數值模擬</t>
    <phoneticPr fontId="1" type="noConversion"/>
  </si>
  <si>
    <t>材料系</t>
    <phoneticPr fontId="1" type="noConversion"/>
  </si>
  <si>
    <t>林惠娟</t>
    <phoneticPr fontId="1" type="noConversion"/>
  </si>
  <si>
    <t>華新麗華股份有限公司</t>
    <phoneticPr fontId="1" type="noConversion"/>
  </si>
  <si>
    <t>110.10.01-111.09.30</t>
    <phoneticPr fontId="1" type="noConversion"/>
  </si>
  <si>
    <t>1103C024</t>
    <phoneticPr fontId="1" type="noConversion"/>
  </si>
  <si>
    <t>地方人文發展與跨域治理論壇計畫</t>
    <phoneticPr fontId="1" type="noConversion"/>
  </si>
  <si>
    <t>建築系</t>
    <phoneticPr fontId="1" type="noConversion"/>
  </si>
  <si>
    <t>吳桂陽</t>
    <phoneticPr fontId="1" type="noConversion"/>
  </si>
  <si>
    <t>中區技專校院校際聯盟</t>
    <phoneticPr fontId="1" type="noConversion"/>
  </si>
  <si>
    <t>110.05.04-110.12.30</t>
    <phoneticPr fontId="1" type="noConversion"/>
  </si>
  <si>
    <t>1101A015</t>
    <phoneticPr fontId="1" type="noConversion"/>
  </si>
  <si>
    <t>潛在不適當用藥判別與資料彙報系統軟體設計</t>
    <phoneticPr fontId="1" type="noConversion"/>
  </si>
  <si>
    <t>資管系</t>
    <phoneticPr fontId="1" type="noConversion"/>
  </si>
  <si>
    <t>國防醫學院三軍總醫院澎湖分院</t>
    <phoneticPr fontId="1" type="noConversion"/>
  </si>
  <si>
    <t>110.07.01-110.11.30</t>
    <phoneticPr fontId="1" type="noConversion"/>
  </si>
  <si>
    <t>1101A011-3</t>
    <phoneticPr fontId="1" type="noConversion"/>
  </si>
  <si>
    <t>穿龍圳的水圳開發和產業發展</t>
    <phoneticPr fontId="1" type="noConversion"/>
  </si>
  <si>
    <t>客委會</t>
    <phoneticPr fontId="1" type="noConversion"/>
  </si>
  <si>
    <t>110.08.01-111.07.31</t>
    <phoneticPr fontId="1" type="noConversion"/>
  </si>
  <si>
    <t>1101A011-1</t>
    <phoneticPr fontId="1" type="noConversion"/>
  </si>
  <si>
    <t>族群關係脈絡下水利資源開發及區域產經發展：以後龍溪流域三大圳渠為例</t>
    <phoneticPr fontId="1" type="noConversion"/>
  </si>
  <si>
    <t>林本炫</t>
    <phoneticPr fontId="1" type="noConversion"/>
  </si>
  <si>
    <t>客委會</t>
    <phoneticPr fontId="1" type="noConversion"/>
  </si>
  <si>
    <t>1101A0011-4</t>
    <phoneticPr fontId="1" type="noConversion"/>
  </si>
  <si>
    <t>後龍圳的水圳開發和產業發展</t>
    <phoneticPr fontId="1" type="noConversion"/>
  </si>
  <si>
    <t>林本炫</t>
    <phoneticPr fontId="1" type="noConversion"/>
  </si>
  <si>
    <t>龜山圳的水圳開發和產業發展</t>
    <phoneticPr fontId="1" type="noConversion"/>
  </si>
  <si>
    <t>文觀系</t>
    <phoneticPr fontId="1" type="noConversion"/>
  </si>
  <si>
    <t>客家委員會</t>
    <phoneticPr fontId="1" type="noConversion"/>
  </si>
  <si>
    <t>雲端智能轉台監控系統開發</t>
    <phoneticPr fontId="1" type="noConversion"/>
  </si>
  <si>
    <t>機械系</t>
    <phoneticPr fontId="1" type="noConversion"/>
  </si>
  <si>
    <t>王勝清</t>
    <phoneticPr fontId="1" type="noConversion"/>
  </si>
  <si>
    <t>上銀科技股份有限公司</t>
    <phoneticPr fontId="1" type="noConversion"/>
  </si>
  <si>
    <t>110.11.01-111.04.30</t>
    <phoneticPr fontId="1" type="noConversion"/>
  </si>
  <si>
    <t>1103C027</t>
    <phoneticPr fontId="1" type="noConversion"/>
  </si>
  <si>
    <t>勞動部勞動力發展署補助大專校院辦理共通核心職能課程計畫</t>
    <phoneticPr fontId="1" type="noConversion"/>
  </si>
  <si>
    <t>機械系</t>
    <phoneticPr fontId="1" type="noConversion"/>
  </si>
  <si>
    <t>徐偉軒</t>
    <phoneticPr fontId="1" type="noConversion"/>
  </si>
  <si>
    <t>勞動部勞動力發展署桃竹苗分署</t>
    <phoneticPr fontId="1" type="noConversion"/>
  </si>
  <si>
    <t>110.07.01-111.08.31</t>
    <phoneticPr fontId="1" type="noConversion"/>
  </si>
  <si>
    <t>陳美玲</t>
    <phoneticPr fontId="1" type="noConversion"/>
  </si>
  <si>
    <t>財團法人台灣綠色生產力基金會</t>
    <phoneticPr fontId="1" type="noConversion"/>
  </si>
  <si>
    <t>110學年度樂齡大學報名費</t>
    <phoneticPr fontId="1" type="noConversion"/>
  </si>
  <si>
    <t>降低電鍍廢水中之無機氨氮</t>
    <phoneticPr fontId="1" type="noConversion"/>
  </si>
  <si>
    <t>化工系</t>
    <phoneticPr fontId="1" type="noConversion"/>
  </si>
  <si>
    <t>邱明申</t>
    <phoneticPr fontId="1" type="noConversion"/>
  </si>
  <si>
    <t>玉蓮企業股份有限公司</t>
    <phoneticPr fontId="1" type="noConversion"/>
  </si>
  <si>
    <t>110.10.01-111.09.30</t>
    <phoneticPr fontId="1" type="noConversion"/>
  </si>
  <si>
    <t>客家文化體驗營報名費</t>
    <phoneticPr fontId="1" type="noConversion"/>
  </si>
  <si>
    <t>學員</t>
    <phoneticPr fontId="1" type="noConversion"/>
  </si>
  <si>
    <t>110.08.24-110.09.24</t>
    <phoneticPr fontId="1" type="noConversion"/>
  </si>
  <si>
    <t>不鏽鋼集塵灰最佳無害化與再利用之研究</t>
    <phoneticPr fontId="1" type="noConversion"/>
  </si>
  <si>
    <t>張坤森</t>
    <phoneticPr fontId="1" type="noConversion"/>
  </si>
  <si>
    <t>捷博科技股份有限公司</t>
    <phoneticPr fontId="1" type="noConversion"/>
  </si>
  <si>
    <t>110.11.01-111.01.31</t>
    <phoneticPr fontId="1" type="noConversion"/>
  </si>
  <si>
    <t>中華企業資源規劃學會</t>
    <phoneticPr fontId="1" type="noConversion"/>
  </si>
  <si>
    <t>ERP認證推廣計畫（CERPS2014033)</t>
    <phoneticPr fontId="1" type="noConversion"/>
  </si>
  <si>
    <t>多波段光學薄膜特性量測與分析</t>
    <phoneticPr fontId="1" type="noConversion"/>
  </si>
  <si>
    <t>韓建遠</t>
    <phoneticPr fontId="1" type="noConversion"/>
  </si>
  <si>
    <t>工研院</t>
    <phoneticPr fontId="1" type="noConversion"/>
  </si>
  <si>
    <t>110.08.04-111.08.31</t>
    <phoneticPr fontId="1" type="noConversion"/>
  </si>
  <si>
    <r>
      <t>「</t>
    </r>
    <r>
      <rPr>
        <sz val="10.199999999999999"/>
        <color theme="1"/>
        <rFont val="標楷體"/>
        <family val="4"/>
        <charset val="136"/>
      </rPr>
      <t>『客』家『原』來很好聽」校園音樂會</t>
    </r>
    <phoneticPr fontId="1" type="noConversion"/>
  </si>
  <si>
    <r>
      <t>「</t>
    </r>
    <r>
      <rPr>
        <sz val="10.199999999999999"/>
        <color theme="1"/>
        <rFont val="標楷體"/>
        <family val="4"/>
        <charset val="136"/>
      </rPr>
      <t>『客』家『原』來很好聽」校園音樂會</t>
    </r>
    <phoneticPr fontId="1" type="noConversion"/>
  </si>
  <si>
    <r>
      <t>「</t>
    </r>
    <r>
      <rPr>
        <sz val="10.199999999999999"/>
        <color theme="1"/>
        <rFont val="標楷體"/>
        <family val="4"/>
        <charset val="136"/>
      </rPr>
      <t>『客』家『原』來很好聽」校園音樂會</t>
    </r>
    <phoneticPr fontId="1" type="noConversion"/>
  </si>
  <si>
    <t>圖書館</t>
    <phoneticPr fontId="1" type="noConversion"/>
  </si>
  <si>
    <t>1101A012-3</t>
    <phoneticPr fontId="1" type="noConversion"/>
  </si>
  <si>
    <t>1101A012-2</t>
    <phoneticPr fontId="1" type="noConversion"/>
  </si>
  <si>
    <t>110學年度第1學期隨班附讀-學分費</t>
    <phoneticPr fontId="1" type="noConversion"/>
  </si>
  <si>
    <t>推廣教育中心</t>
    <phoneticPr fontId="1" type="noConversion"/>
  </si>
  <si>
    <t>周念湘</t>
    <phoneticPr fontId="1" type="noConversion"/>
  </si>
  <si>
    <t>學員</t>
    <phoneticPr fontId="1" type="noConversion"/>
  </si>
  <si>
    <t>110.09.01-111.01.30</t>
    <phoneticPr fontId="1" type="noConversion"/>
  </si>
  <si>
    <t>客製化TFBGA大片散熱片產品的連續電鍍研發計畫（第一期）</t>
    <phoneticPr fontId="1" type="noConversion"/>
  </si>
  <si>
    <t>經管系</t>
    <phoneticPr fontId="1" type="noConversion"/>
  </si>
  <si>
    <t>胡天鐘</t>
    <phoneticPr fontId="1" type="noConversion"/>
  </si>
  <si>
    <t>揚恩科技有限公司</t>
    <phoneticPr fontId="1" type="noConversion"/>
  </si>
  <si>
    <t>110.09.01-110.12.31</t>
    <phoneticPr fontId="1" type="noConversion"/>
  </si>
  <si>
    <t>物流認證推廣計畫</t>
    <phoneticPr fontId="1" type="noConversion"/>
  </si>
  <si>
    <t>黃浩良</t>
    <phoneticPr fontId="1" type="noConversion"/>
  </si>
  <si>
    <t>中華民國物流協會</t>
    <phoneticPr fontId="1" type="noConversion"/>
  </si>
  <si>
    <t>110.03.01-111.03.31</t>
    <phoneticPr fontId="1" type="noConversion"/>
  </si>
  <si>
    <t>苗栗私有老建築活化再生補助計畫座談會（110年12月03日）</t>
    <phoneticPr fontId="1" type="noConversion"/>
  </si>
  <si>
    <t>110.12.01-111.02.28</t>
    <phoneticPr fontId="1" type="noConversion"/>
  </si>
  <si>
    <t>苗栗私有老建築活化再生補助計畫說明會（110年11月20日）</t>
    <phoneticPr fontId="1" type="noConversion"/>
  </si>
  <si>
    <t>土木與防災工程系</t>
    <phoneticPr fontId="1" type="noConversion"/>
  </si>
  <si>
    <t>柳文成</t>
    <phoneticPr fontId="1" type="noConversion"/>
  </si>
  <si>
    <t>110.11.01-111.01.31</t>
    <phoneticPr fontId="1" type="noConversion"/>
  </si>
  <si>
    <t>1101H011</t>
    <phoneticPr fontId="1" type="noConversion"/>
  </si>
  <si>
    <t>1101A011-2</t>
    <phoneticPr fontId="1" type="noConversion"/>
  </si>
  <si>
    <t>超穎光學元件開發</t>
    <phoneticPr fontId="1" type="noConversion"/>
  </si>
  <si>
    <t>蘇文生</t>
    <phoneticPr fontId="1" type="noConversion"/>
  </si>
  <si>
    <t>博瑞先進股份有限公司</t>
    <phoneticPr fontId="1" type="noConversion"/>
  </si>
  <si>
    <t>110.07.01-111.12.31</t>
    <phoneticPr fontId="1" type="noConversion"/>
  </si>
  <si>
    <t>110年全國客庄村史第二期徵集暨撰寫輔導計畫</t>
    <phoneticPr fontId="1" type="noConversion"/>
  </si>
  <si>
    <t>客家委員會</t>
    <phoneticPr fontId="1" type="noConversion"/>
  </si>
  <si>
    <t>110.12.16-112.12.15</t>
    <phoneticPr fontId="1" type="noConversion"/>
  </si>
  <si>
    <t>陳品竹</t>
    <phoneticPr fontId="1" type="noConversion"/>
  </si>
  <si>
    <t>苗栗縣政府文化觀光局</t>
    <phoneticPr fontId="1" type="noConversion"/>
  </si>
  <si>
    <t>110年度苗栗縣客庄創生環境營造計畫輔導團暨 客庄聚落環境願景規劃案</t>
    <phoneticPr fontId="1" type="noConversion"/>
  </si>
  <si>
    <t>創意統合設計研究中心</t>
    <phoneticPr fontId="1" type="noConversion"/>
  </si>
  <si>
    <t>110.12.01-111.11.30</t>
    <phoneticPr fontId="1" type="noConversion"/>
  </si>
  <si>
    <t>1101D003</t>
    <phoneticPr fontId="1" type="noConversion"/>
  </si>
  <si>
    <t>1101A016</t>
    <phoneticPr fontId="1" type="noConversion"/>
  </si>
  <si>
    <t>1101D004</t>
    <phoneticPr fontId="1" type="noConversion"/>
  </si>
  <si>
    <t>第三屆建築、營建、環境及水利國際研討會</t>
    <phoneticPr fontId="1" type="noConversion"/>
  </si>
  <si>
    <t>中華民國營建工程學會、國際發明學會</t>
    <phoneticPr fontId="1" type="noConversion"/>
  </si>
  <si>
    <t>110.05.01-110.03.31</t>
    <phoneticPr fontId="1" type="noConversion"/>
  </si>
  <si>
    <t>1111D001</t>
    <phoneticPr fontId="1" type="noConversion"/>
  </si>
  <si>
    <t>苗栗縣111年度災害防救深耕第三期計畫委託專業服務勞務採購案</t>
    <phoneticPr fontId="1" type="noConversion"/>
  </si>
  <si>
    <t>土木與防災工程系</t>
    <phoneticPr fontId="1" type="noConversion"/>
  </si>
  <si>
    <t>柳文成</t>
    <phoneticPr fontId="1" type="noConversion"/>
  </si>
  <si>
    <t>苗栗縣政府消防局</t>
    <phoneticPr fontId="1" type="noConversion"/>
  </si>
  <si>
    <t>110.12.24-111.12.31</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</si>
</sst>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76" formatCode="#,##0_ "/>
    <numFmt numFmtId="177" formatCode="#,##0_);[Red]\(#,##0\)"/>
    <numFmt numFmtId="178" formatCode="_-* #,##0_-;\-* #,##0_-;_-* &quot;-&quot;??_-;_-@_-"/>
  </numFmts>
  <fonts count="20"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3"/>
      <color theme="1"/>
      <name val="新細明體"/>
      <family val="2"/>
      <charset val="136"/>
      <scheme val="minor"/>
    </font>
    <font>
      <sz val="13"/>
      <color theme="1"/>
      <name val="標楷體"/>
      <family val="4"/>
      <charset val="136"/>
    </font>
    <font>
      <sz val="12"/>
      <color rgb="FFFF0000"/>
      <name val="標楷體"/>
      <family val="4"/>
      <charset val="136"/>
    </font>
    <font>
      <sz val="12"/>
      <name val="標楷體"/>
      <family val="4"/>
      <charset val="136"/>
    </font>
    <font>
      <sz val="12"/>
      <name val="Times New Roman"/>
      <family val="1"/>
    </font>
    <font>
      <sz val="12"/>
      <color theme="1"/>
      <name val="Times New Roman"/>
      <family val="1"/>
    </font>
    <font>
      <sz val="12"/>
      <color theme="1"/>
      <name val="細明體"/>
      <family val="3"/>
      <charset val="136"/>
    </font>
    <font>
      <sz val="11"/>
      <color theme="1"/>
      <name val="Times New Roman"/>
      <family val="1"/>
    </font>
    <font>
      <sz val="12"/>
      <color theme="1"/>
      <name val="新細明體"/>
      <family val="2"/>
      <charset val="136"/>
      <scheme val="minor"/>
    </font>
    <font>
      <sz val="11"/>
      <color theme="1"/>
      <name val="標楷體"/>
      <family val="4"/>
      <charset val="136"/>
    </font>
    <font>
      <b/>
      <sz val="14"/>
      <color rgb="FFFFFFFF"/>
      <name val="Arial Unicode MS"/>
      <family val="2"/>
      <charset val="136"/>
    </font>
    <font>
      <sz val="14"/>
      <color rgb="FF000000"/>
      <name val="Arial Unicode MS"/>
      <family val="2"/>
      <charset val="136"/>
    </font>
    <font>
      <sz val="10"/>
      <color theme="1"/>
      <name val="標楷體"/>
      <family val="4"/>
      <charset val="136"/>
    </font>
    <font>
      <sz val="12"/>
      <color theme="1"/>
      <name val="新細明體"/>
      <family val="1"/>
      <charset val="136"/>
    </font>
    <font>
      <sz val="10.199999999999999"/>
      <color theme="1"/>
      <name val="標楷體"/>
      <family val="4"/>
      <charset val="136"/>
    </font>
    <font>
      <sz val="10.199999999999999"/>
      <color theme="1"/>
      <name val="新細明體"/>
      <family val="1"/>
      <charset val="136"/>
    </font>
    <font>
      <sz val="8.65"/>
      <color theme="1"/>
      <name val="標楷體"/>
      <family val="4"/>
      <charset val="136"/>
    </font>
  </fonts>
  <fills count="16">
    <fill>
      <patternFill patternType="none"/>
    </fill>
    <fill>
      <patternFill patternType="gray125"/>
    </fill>
    <fill>
      <patternFill patternType="solid">
        <fgColor theme="5" tint="0.59999389629810485"/>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0"/>
        <bgColor indexed="64"/>
      </patternFill>
    </fill>
    <fill>
      <patternFill patternType="solid">
        <fgColor theme="9" tint="0.39997558519241921"/>
        <bgColor indexed="64"/>
      </patternFill>
    </fill>
    <fill>
      <patternFill patternType="solid">
        <fgColor rgb="FF00B050"/>
        <bgColor indexed="64"/>
      </patternFill>
    </fill>
    <fill>
      <patternFill patternType="solid">
        <fgColor rgb="FFF4B084"/>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ck">
        <color indexed="64"/>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n">
        <color indexed="64"/>
      </left>
      <right style="thick">
        <color indexed="64"/>
      </right>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ck">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2">
    <xf numFmtId="0" fontId="0" fillId="0" borderId="0">
      <alignment vertical="center"/>
    </xf>
    <xf numFmtId="43" fontId="11" fillId="0" borderId="0" applyFont="0" applyFill="0" applyBorder="0" applyAlignment="0" applyProtection="0">
      <alignment vertical="center"/>
    </xf>
  </cellStyleXfs>
  <cellXfs count="450">
    <xf numFmtId="0" fontId="0" fillId="0" borderId="0" xfId="0">
      <alignment vertical="center"/>
    </xf>
    <xf numFmtId="0" fontId="2" fillId="0" borderId="1" xfId="0" applyNumberFormat="1" applyFont="1" applyBorder="1" applyAlignment="1">
      <alignment vertical="center" wrapText="1"/>
    </xf>
    <xf numFmtId="176" fontId="2" fillId="0" borderId="1" xfId="0" applyNumberFormat="1" applyFont="1" applyBorder="1" applyAlignment="1">
      <alignment vertical="center" wrapText="1"/>
    </xf>
    <xf numFmtId="0" fontId="2" fillId="0" borderId="5" xfId="0" applyFont="1" applyBorder="1">
      <alignment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177" fontId="2" fillId="0" borderId="1" xfId="0" applyNumberFormat="1" applyFont="1" applyBorder="1">
      <alignment vertical="center"/>
    </xf>
    <xf numFmtId="0" fontId="2" fillId="3" borderId="17" xfId="0" applyFont="1" applyFill="1" applyBorder="1" applyAlignment="1">
      <alignment horizontal="center" vertical="center"/>
    </xf>
    <xf numFmtId="176" fontId="2" fillId="0" borderId="0" xfId="0" applyNumberFormat="1" applyFont="1" applyBorder="1" applyAlignment="1">
      <alignment vertical="center" wrapText="1"/>
    </xf>
    <xf numFmtId="0" fontId="2" fillId="0" borderId="1" xfId="0" applyFont="1" applyBorder="1" applyAlignment="1">
      <alignment vertical="center" wrapText="1"/>
    </xf>
    <xf numFmtId="0" fontId="2" fillId="5" borderId="1" xfId="0" applyFont="1" applyFill="1" applyBorder="1" applyAlignment="1">
      <alignment vertical="center" wrapText="1"/>
    </xf>
    <xf numFmtId="0" fontId="2" fillId="5" borderId="1" xfId="0" applyNumberFormat="1" applyFont="1" applyFill="1" applyBorder="1" applyAlignment="1">
      <alignment vertical="center" wrapText="1"/>
    </xf>
    <xf numFmtId="176" fontId="2" fillId="5" borderId="1" xfId="0" applyNumberFormat="1" applyFont="1" applyFill="1" applyBorder="1" applyAlignment="1">
      <alignment vertical="center" wrapText="1"/>
    </xf>
    <xf numFmtId="0" fontId="2" fillId="5" borderId="5" xfId="0" applyFont="1" applyFill="1" applyBorder="1">
      <alignment vertical="center"/>
    </xf>
    <xf numFmtId="0" fontId="2" fillId="5" borderId="1" xfId="0" applyFont="1" applyFill="1" applyBorder="1">
      <alignment vertical="center"/>
    </xf>
    <xf numFmtId="0" fontId="2" fillId="5" borderId="18" xfId="0" applyFont="1" applyFill="1" applyBorder="1">
      <alignment vertical="center"/>
    </xf>
    <xf numFmtId="0" fontId="2" fillId="2" borderId="7" xfId="0" applyFont="1" applyFill="1" applyBorder="1">
      <alignment vertical="center"/>
    </xf>
    <xf numFmtId="0" fontId="2" fillId="2" borderId="8" xfId="0" applyFont="1" applyFill="1" applyBorder="1">
      <alignment vertical="center"/>
    </xf>
    <xf numFmtId="0" fontId="2" fillId="2" borderId="19" xfId="0" applyFont="1" applyFill="1" applyBorder="1">
      <alignment vertical="center"/>
    </xf>
    <xf numFmtId="0" fontId="0" fillId="0" borderId="0" xfId="0" applyBorder="1">
      <alignment vertical="center"/>
    </xf>
    <xf numFmtId="176" fontId="2" fillId="0" borderId="0" xfId="0" applyNumberFormat="1" applyFont="1" applyFill="1" applyBorder="1" applyAlignment="1">
      <alignment vertical="center" wrapText="1"/>
    </xf>
    <xf numFmtId="0" fontId="2" fillId="0" borderId="0" xfId="0" applyFont="1" applyBorder="1" applyAlignment="1">
      <alignment vertical="center" wrapText="1"/>
    </xf>
    <xf numFmtId="0" fontId="2" fillId="5"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5" borderId="1" xfId="0" applyFont="1" applyFill="1" applyBorder="1" applyAlignment="1">
      <alignment horizontal="left" vertical="center"/>
    </xf>
    <xf numFmtId="0" fontId="2" fillId="5" borderId="1" xfId="0" applyNumberFormat="1" applyFont="1" applyFill="1" applyBorder="1" applyAlignment="1">
      <alignment horizontal="left" vertical="center" wrapText="1"/>
    </xf>
    <xf numFmtId="177" fontId="0" fillId="0" borderId="0" xfId="0" applyNumberFormat="1">
      <alignment vertical="center"/>
    </xf>
    <xf numFmtId="0" fontId="2" fillId="0" borderId="0" xfId="0" applyFont="1" applyFill="1" applyBorder="1" applyAlignment="1">
      <alignment vertical="center" wrapText="1"/>
    </xf>
    <xf numFmtId="177" fontId="2" fillId="3" borderId="4" xfId="0" applyNumberFormat="1" applyFont="1" applyFill="1" applyBorder="1" applyAlignment="1">
      <alignment horizontal="center" vertical="center"/>
    </xf>
    <xf numFmtId="177" fontId="2" fillId="5" borderId="6" xfId="0" applyNumberFormat="1" applyFont="1" applyFill="1" applyBorder="1">
      <alignment vertical="center"/>
    </xf>
    <xf numFmtId="177" fontId="2" fillId="2" borderId="9" xfId="0" applyNumberFormat="1" applyFont="1" applyFill="1" applyBorder="1">
      <alignment vertical="center"/>
    </xf>
    <xf numFmtId="0" fontId="2" fillId="0" borderId="1" xfId="0" applyFont="1" applyFill="1" applyBorder="1" applyAlignment="1">
      <alignment vertical="center" wrapText="1"/>
    </xf>
    <xf numFmtId="0" fontId="4" fillId="0" borderId="1" xfId="0" applyFont="1" applyBorder="1">
      <alignment vertical="center"/>
    </xf>
    <xf numFmtId="0" fontId="3" fillId="5" borderId="5" xfId="0" applyFont="1" applyFill="1" applyBorder="1">
      <alignment vertical="center"/>
    </xf>
    <xf numFmtId="0" fontId="3" fillId="5" borderId="1" xfId="0" applyFont="1" applyFill="1" applyBorder="1">
      <alignment vertical="center"/>
    </xf>
    <xf numFmtId="0" fontId="4" fillId="5" borderId="1" xfId="0" applyNumberFormat="1" applyFont="1" applyFill="1" applyBorder="1" applyAlignment="1">
      <alignment vertical="center" wrapText="1"/>
    </xf>
    <xf numFmtId="0" fontId="4" fillId="5" borderId="1" xfId="0" applyFont="1" applyFill="1" applyBorder="1" applyAlignment="1">
      <alignment vertical="center" wrapText="1"/>
    </xf>
    <xf numFmtId="176" fontId="4" fillId="5" borderId="1" xfId="0" applyNumberFormat="1" applyFont="1" applyFill="1" applyBorder="1" applyAlignment="1">
      <alignment vertical="center" wrapText="1"/>
    </xf>
    <xf numFmtId="177" fontId="3" fillId="5" borderId="6" xfId="0" applyNumberFormat="1" applyFont="1" applyFill="1" applyBorder="1">
      <alignment vertical="center"/>
    </xf>
    <xf numFmtId="0" fontId="3" fillId="2" borderId="7" xfId="0" applyFont="1" applyFill="1" applyBorder="1">
      <alignment vertical="center"/>
    </xf>
    <xf numFmtId="0" fontId="3" fillId="2" borderId="8" xfId="0" applyFont="1" applyFill="1" applyBorder="1">
      <alignment vertical="center"/>
    </xf>
    <xf numFmtId="177" fontId="3" fillId="2" borderId="9" xfId="0" applyNumberFormat="1" applyFont="1" applyFill="1" applyBorder="1">
      <alignment vertical="center"/>
    </xf>
    <xf numFmtId="0" fontId="4" fillId="0" borderId="1" xfId="0" applyFont="1" applyFill="1" applyBorder="1">
      <alignment vertical="center"/>
    </xf>
    <xf numFmtId="0" fontId="4" fillId="5" borderId="1" xfId="0" applyFont="1" applyFill="1" applyBorder="1">
      <alignment vertical="center"/>
    </xf>
    <xf numFmtId="0" fontId="4" fillId="12" borderId="1" xfId="0" applyFont="1" applyFill="1" applyBorder="1">
      <alignment vertical="center"/>
    </xf>
    <xf numFmtId="0" fontId="2" fillId="0" borderId="1" xfId="0" applyFont="1" applyBorder="1">
      <alignment vertical="center"/>
    </xf>
    <xf numFmtId="0" fontId="2" fillId="0" borderId="1" xfId="0" applyFont="1" applyBorder="1">
      <alignment vertical="center"/>
    </xf>
    <xf numFmtId="177" fontId="2" fillId="5" borderId="6" xfId="0" applyNumberFormat="1" applyFont="1" applyFill="1" applyBorder="1" applyAlignment="1">
      <alignment vertical="center" wrapText="1"/>
    </xf>
    <xf numFmtId="177" fontId="2" fillId="0" borderId="6" xfId="0" applyNumberFormat="1" applyFont="1" applyFill="1" applyBorder="1" applyAlignment="1">
      <alignment vertical="center" wrapText="1"/>
    </xf>
    <xf numFmtId="177" fontId="4" fillId="5" borderId="6" xfId="0" applyNumberFormat="1" applyFont="1" applyFill="1" applyBorder="1" applyAlignment="1">
      <alignment vertical="center" wrapText="1"/>
    </xf>
    <xf numFmtId="0" fontId="2" fillId="5" borderId="1" xfId="0" applyFont="1" applyFill="1" applyBorder="1" applyAlignment="1">
      <alignment horizontal="center" vertical="center" wrapText="1"/>
    </xf>
    <xf numFmtId="0" fontId="2" fillId="11" borderId="1" xfId="0" applyFont="1" applyFill="1" applyBorder="1">
      <alignment vertical="center"/>
    </xf>
    <xf numFmtId="176" fontId="2" fillId="11" borderId="1" xfId="0" applyNumberFormat="1" applyFont="1" applyFill="1" applyBorder="1">
      <alignment vertical="center"/>
    </xf>
    <xf numFmtId="177" fontId="2" fillId="0" borderId="1" xfId="0" applyNumberFormat="1" applyFont="1" applyBorder="1" applyAlignment="1">
      <alignment vertical="center" wrapText="1"/>
    </xf>
    <xf numFmtId="0" fontId="2" fillId="0" borderId="1" xfId="0" applyFont="1" applyBorder="1" applyAlignment="1">
      <alignment horizontal="center" vertical="center"/>
    </xf>
    <xf numFmtId="177" fontId="2" fillId="5" borderId="1" xfId="0" applyNumberFormat="1" applyFont="1" applyFill="1" applyBorder="1" applyAlignment="1">
      <alignment vertical="center" wrapText="1"/>
    </xf>
    <xf numFmtId="177" fontId="2" fillId="5" borderId="1" xfId="0" applyNumberFormat="1" applyFont="1" applyFill="1" applyBorder="1" applyAlignment="1">
      <alignment horizontal="right" vertical="center"/>
    </xf>
    <xf numFmtId="177" fontId="2" fillId="5" borderId="1" xfId="0" applyNumberFormat="1" applyFont="1" applyFill="1" applyBorder="1" applyAlignment="1">
      <alignment horizontal="right" vertical="center" wrapText="1"/>
    </xf>
    <xf numFmtId="0" fontId="2" fillId="11" borderId="1" xfId="0" applyFont="1" applyFill="1" applyBorder="1" applyAlignment="1">
      <alignment horizontal="center" vertical="center"/>
    </xf>
    <xf numFmtId="177" fontId="2" fillId="11" borderId="1" xfId="0" applyNumberFormat="1" applyFont="1" applyFill="1" applyBorder="1" applyAlignment="1">
      <alignment horizontal="right" vertical="center"/>
    </xf>
    <xf numFmtId="0" fontId="2" fillId="0" borderId="1" xfId="0" applyFont="1" applyBorder="1">
      <alignment vertical="center"/>
    </xf>
    <xf numFmtId="0" fontId="2" fillId="5" borderId="13" xfId="0" applyFont="1" applyFill="1" applyBorder="1" applyAlignment="1">
      <alignment horizontal="center" vertical="center"/>
    </xf>
    <xf numFmtId="0" fontId="2" fillId="5" borderId="13"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lignment vertical="center"/>
    </xf>
    <xf numFmtId="0" fontId="2" fillId="0" borderId="1" xfId="0" applyNumberFormat="1" applyFont="1" applyBorder="1" applyAlignment="1">
      <alignment horizontal="left" vertical="center" wrapText="1"/>
    </xf>
    <xf numFmtId="0" fontId="2" fillId="0" borderId="1" xfId="0" applyFont="1" applyBorder="1">
      <alignment vertical="center"/>
    </xf>
    <xf numFmtId="0" fontId="2" fillId="12" borderId="1" xfId="0" applyFont="1" applyFill="1" applyBorder="1" applyAlignment="1">
      <alignment horizontal="center" vertical="center"/>
    </xf>
    <xf numFmtId="0" fontId="2" fillId="0" borderId="1" xfId="0" applyNumberFormat="1" applyFont="1" applyBorder="1">
      <alignment vertical="center"/>
    </xf>
    <xf numFmtId="0" fontId="5" fillId="0" borderId="1" xfId="0" applyNumberFormat="1" applyFont="1" applyBorder="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3" borderId="21"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xf>
    <xf numFmtId="177" fontId="3" fillId="3" borderId="24" xfId="0" applyNumberFormat="1" applyFont="1" applyFill="1" applyBorder="1" applyAlignment="1">
      <alignment horizontal="center" vertical="center"/>
    </xf>
    <xf numFmtId="0" fontId="2" fillId="0" borderId="3" xfId="0" applyNumberFormat="1" applyFont="1" applyBorder="1" applyAlignment="1">
      <alignment vertical="center" wrapText="1"/>
    </xf>
    <xf numFmtId="177" fontId="2" fillId="0" borderId="3" xfId="0" applyNumberFormat="1" applyFont="1" applyBorder="1" applyAlignment="1">
      <alignment vertical="center" wrapText="1"/>
    </xf>
    <xf numFmtId="177" fontId="2" fillId="0" borderId="4" xfId="0" applyNumberFormat="1" applyFont="1" applyBorder="1" applyAlignment="1">
      <alignment vertical="center" wrapText="1"/>
    </xf>
    <xf numFmtId="0" fontId="3" fillId="5" borderId="5" xfId="0" applyFont="1" applyFill="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2" fillId="12" borderId="1" xfId="0" applyFont="1" applyFill="1" applyBorder="1" applyAlignment="1">
      <alignment horizontal="center" vertical="center"/>
    </xf>
    <xf numFmtId="177" fontId="2" fillId="0" borderId="1" xfId="0" applyNumberFormat="1" applyFont="1" applyBorder="1" applyAlignment="1">
      <alignment horizontal="center" vertical="center"/>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xf>
    <xf numFmtId="0" fontId="0" fillId="0" borderId="0" xfId="0" applyAlignment="1">
      <alignment horizontal="center" vertical="center"/>
    </xf>
    <xf numFmtId="3" fontId="7" fillId="0" borderId="31" xfId="0" applyNumberFormat="1" applyFont="1" applyBorder="1" applyAlignment="1">
      <alignment horizontal="center" vertical="center"/>
    </xf>
    <xf numFmtId="0" fontId="2" fillId="12" borderId="1" xfId="0" applyFont="1" applyFill="1" applyBorder="1" applyAlignment="1">
      <alignment horizontal="center" vertical="center"/>
    </xf>
    <xf numFmtId="0" fontId="8" fillId="12" borderId="1" xfId="0" applyNumberFormat="1" applyFont="1" applyFill="1" applyBorder="1" applyAlignment="1">
      <alignment horizontal="center" vertical="center" wrapText="1"/>
    </xf>
    <xf numFmtId="177" fontId="2" fillId="12" borderId="1" xfId="0" applyNumberFormat="1" applyFont="1" applyFill="1" applyBorder="1" applyAlignment="1">
      <alignment horizontal="center" vertical="center" wrapText="1"/>
    </xf>
    <xf numFmtId="177" fontId="8" fillId="12" borderId="1" xfId="0" applyNumberFormat="1" applyFont="1" applyFill="1" applyBorder="1" applyAlignment="1">
      <alignment horizontal="center" vertical="center" wrapText="1"/>
    </xf>
    <xf numFmtId="0" fontId="2" fillId="0" borderId="1" xfId="0" applyNumberFormat="1" applyFont="1" applyBorder="1" applyAlignment="1">
      <alignment horizontal="center" vertical="center" wrapText="1"/>
    </xf>
    <xf numFmtId="176" fontId="2" fillId="5" borderId="1" xfId="0" applyNumberFormat="1" applyFont="1" applyFill="1" applyBorder="1" applyAlignment="1">
      <alignment horizontal="center" vertical="center"/>
    </xf>
    <xf numFmtId="0" fontId="2" fillId="0" borderId="1" xfId="0" applyNumberFormat="1" applyFont="1" applyBorder="1" applyAlignment="1">
      <alignment horizontal="center" vertical="center"/>
    </xf>
    <xf numFmtId="0" fontId="0" fillId="0" borderId="1" xfId="0" applyBorder="1" applyAlignment="1">
      <alignment horizontal="center" vertical="center"/>
    </xf>
    <xf numFmtId="0" fontId="8" fillId="0" borderId="1" xfId="0" applyFont="1" applyBorder="1" applyAlignment="1">
      <alignment horizontal="center" vertical="center" wrapText="1"/>
    </xf>
    <xf numFmtId="176" fontId="8" fillId="0" borderId="1" xfId="0" applyNumberFormat="1" applyFont="1" applyBorder="1" applyAlignment="1">
      <alignment horizontal="center" vertical="center" wrapText="1"/>
    </xf>
    <xf numFmtId="0" fontId="8" fillId="12" borderId="13" xfId="0" applyNumberFormat="1" applyFont="1" applyFill="1" applyBorder="1" applyAlignment="1">
      <alignment horizontal="center" vertical="center" wrapText="1"/>
    </xf>
    <xf numFmtId="177" fontId="8" fillId="12" borderId="13" xfId="0" applyNumberFormat="1" applyFont="1" applyFill="1" applyBorder="1" applyAlignment="1">
      <alignment horizontal="center" vertical="center" wrapText="1"/>
    </xf>
    <xf numFmtId="0" fontId="8" fillId="0" borderId="1" xfId="0" applyFont="1" applyBorder="1" applyAlignment="1">
      <alignment horizontal="center" vertical="center"/>
    </xf>
    <xf numFmtId="176" fontId="4" fillId="0" borderId="3" xfId="0" applyNumberFormat="1" applyFont="1" applyBorder="1" applyAlignment="1">
      <alignment horizontal="center" vertical="center" wrapText="1"/>
    </xf>
    <xf numFmtId="176" fontId="3" fillId="5"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3" fillId="5" borderId="1" xfId="0" applyFont="1" applyFill="1" applyBorder="1" applyAlignment="1">
      <alignment horizontal="center" vertical="center"/>
    </xf>
    <xf numFmtId="176" fontId="3" fillId="2" borderId="8" xfId="0" applyNumberFormat="1" applyFont="1" applyFill="1" applyBorder="1" applyAlignment="1">
      <alignment horizontal="center" vertical="center"/>
    </xf>
    <xf numFmtId="0" fontId="8" fillId="12" borderId="18" xfId="0" applyNumberFormat="1" applyFont="1" applyFill="1" applyBorder="1" applyAlignment="1">
      <alignment horizontal="center" vertical="center" wrapText="1"/>
    </xf>
    <xf numFmtId="177" fontId="8" fillId="5" borderId="1" xfId="0" applyNumberFormat="1" applyFont="1" applyFill="1" applyBorder="1" applyAlignment="1">
      <alignment horizontal="center" vertical="center" wrapText="1"/>
    </xf>
    <xf numFmtId="0" fontId="8" fillId="0" borderId="0" xfId="0" applyFont="1" applyAlignment="1">
      <alignment horizontal="center" vertical="center"/>
    </xf>
    <xf numFmtId="0" fontId="0" fillId="12" borderId="0" xfId="0" applyFill="1">
      <alignment vertical="center"/>
    </xf>
    <xf numFmtId="0" fontId="8" fillId="7" borderId="1" xfId="0" applyFont="1" applyFill="1" applyBorder="1" applyAlignment="1">
      <alignment horizontal="center" vertical="center"/>
    </xf>
    <xf numFmtId="177" fontId="8" fillId="7" borderId="1" xfId="0" applyNumberFormat="1" applyFont="1" applyFill="1" applyBorder="1" applyAlignment="1">
      <alignment horizontal="center" vertical="center"/>
    </xf>
    <xf numFmtId="0" fontId="8" fillId="0" borderId="1" xfId="0" applyFont="1" applyBorder="1">
      <alignment vertical="center"/>
    </xf>
    <xf numFmtId="0" fontId="8" fillId="0" borderId="1" xfId="0" applyNumberFormat="1" applyFont="1" applyBorder="1" applyAlignment="1">
      <alignment vertical="center" wrapText="1"/>
    </xf>
    <xf numFmtId="177" fontId="8" fillId="0" borderId="1" xfId="0" applyNumberFormat="1" applyFont="1" applyBorder="1" applyAlignment="1">
      <alignment vertical="center" wrapText="1"/>
    </xf>
    <xf numFmtId="0" fontId="8" fillId="0" borderId="1" xfId="0" applyFont="1" applyBorder="1" applyAlignment="1">
      <alignment vertical="center" wrapText="1"/>
    </xf>
    <xf numFmtId="176" fontId="8" fillId="0" borderId="1" xfId="0" applyNumberFormat="1" applyFont="1" applyBorder="1" applyAlignment="1">
      <alignment vertical="center" wrapText="1"/>
    </xf>
    <xf numFmtId="0" fontId="8" fillId="5" borderId="1" xfId="0" applyFont="1" applyFill="1" applyBorder="1">
      <alignment vertical="center"/>
    </xf>
    <xf numFmtId="177" fontId="8" fillId="5" borderId="1" xfId="0" applyNumberFormat="1" applyFont="1" applyFill="1" applyBorder="1">
      <alignment vertical="center"/>
    </xf>
    <xf numFmtId="0" fontId="8" fillId="12" borderId="1" xfId="0" applyFont="1" applyFill="1" applyBorder="1" applyAlignment="1">
      <alignment horizontal="center" vertical="center"/>
    </xf>
    <xf numFmtId="0" fontId="8" fillId="12" borderId="1" xfId="0" applyFont="1" applyFill="1" applyBorder="1">
      <alignment vertical="center"/>
    </xf>
    <xf numFmtId="0" fontId="8" fillId="11" borderId="1" xfId="0" applyFont="1" applyFill="1" applyBorder="1">
      <alignment vertical="center"/>
    </xf>
    <xf numFmtId="177" fontId="8" fillId="11" borderId="1" xfId="0" applyNumberFormat="1" applyFont="1" applyFill="1" applyBorder="1">
      <alignment vertic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17" xfId="0" applyFont="1" applyFill="1" applyBorder="1" applyAlignment="1">
      <alignment horizontal="center" vertical="center"/>
    </xf>
    <xf numFmtId="177" fontId="8" fillId="3" borderId="4" xfId="0" applyNumberFormat="1" applyFont="1" applyFill="1" applyBorder="1" applyAlignment="1">
      <alignment horizontal="center" vertical="center"/>
    </xf>
    <xf numFmtId="0" fontId="8" fillId="0" borderId="1" xfId="0" applyNumberFormat="1" applyFont="1" applyBorder="1" applyAlignment="1">
      <alignment horizontal="center" vertical="center" wrapText="1"/>
    </xf>
    <xf numFmtId="177" fontId="8" fillId="0" borderId="1" xfId="0" applyNumberFormat="1" applyFont="1" applyBorder="1" applyAlignment="1">
      <alignment horizontal="center" vertical="center" wrapText="1"/>
    </xf>
    <xf numFmtId="0" fontId="8" fillId="5" borderId="1" xfId="0" applyFont="1" applyFill="1" applyBorder="1" applyAlignment="1">
      <alignment horizontal="center" vertical="center"/>
    </xf>
    <xf numFmtId="176" fontId="8" fillId="5" borderId="1" xfId="0" applyNumberFormat="1" applyFont="1" applyFill="1" applyBorder="1" applyAlignment="1">
      <alignment horizontal="center" vertical="center"/>
    </xf>
    <xf numFmtId="0" fontId="8" fillId="5" borderId="1" xfId="0" applyFont="1" applyFill="1" applyBorder="1" applyAlignment="1">
      <alignment horizontal="center" vertical="center" wrapText="1"/>
    </xf>
    <xf numFmtId="176" fontId="8" fillId="12" borderId="1" xfId="0" applyNumberFormat="1" applyFont="1" applyFill="1" applyBorder="1" applyAlignment="1">
      <alignment horizontal="center" vertical="center"/>
    </xf>
    <xf numFmtId="176" fontId="8" fillId="0" borderId="0" xfId="0" applyNumberFormat="1" applyFont="1" applyBorder="1" applyAlignment="1">
      <alignment horizontal="center" vertical="center" wrapText="1"/>
    </xf>
    <xf numFmtId="0" fontId="8" fillId="5" borderId="1" xfId="0" applyNumberFormat="1" applyFont="1" applyFill="1" applyBorder="1" applyAlignment="1">
      <alignment horizontal="center" vertical="center" wrapText="1"/>
    </xf>
    <xf numFmtId="176" fontId="8" fillId="5" borderId="1" xfId="0" applyNumberFormat="1" applyFont="1" applyFill="1" applyBorder="1" applyAlignment="1">
      <alignment horizontal="center" vertical="center" wrapText="1"/>
    </xf>
    <xf numFmtId="0" fontId="8" fillId="0" borderId="1" xfId="0" applyNumberFormat="1" applyFont="1" applyBorder="1" applyAlignment="1">
      <alignment horizontal="center" vertical="center"/>
    </xf>
    <xf numFmtId="177" fontId="8" fillId="0" borderId="1" xfId="0" applyNumberFormat="1" applyFont="1" applyBorder="1" applyAlignment="1">
      <alignment horizontal="center" vertical="center"/>
    </xf>
    <xf numFmtId="0" fontId="8" fillId="5" borderId="5" xfId="0" applyFont="1" applyFill="1" applyBorder="1" applyAlignment="1">
      <alignment horizontal="center" vertical="center"/>
    </xf>
    <xf numFmtId="0" fontId="8" fillId="5" borderId="18" xfId="0" applyFont="1" applyFill="1" applyBorder="1" applyAlignment="1">
      <alignment horizontal="center" vertical="center"/>
    </xf>
    <xf numFmtId="177" fontId="8" fillId="5" borderId="6" xfId="0" applyNumberFormat="1" applyFont="1" applyFill="1" applyBorder="1" applyAlignment="1">
      <alignment horizontal="center" vertical="center"/>
    </xf>
    <xf numFmtId="0" fontId="8" fillId="12" borderId="13" xfId="0" applyFont="1" applyFill="1" applyBorder="1" applyAlignment="1">
      <alignment horizontal="center" vertical="center"/>
    </xf>
    <xf numFmtId="0" fontId="8" fillId="5" borderId="18" xfId="0" applyFont="1" applyFill="1" applyBorder="1" applyAlignment="1">
      <alignment horizontal="center" vertical="center" wrapText="1"/>
    </xf>
    <xf numFmtId="177" fontId="8" fillId="5" borderId="6" xfId="0" applyNumberFormat="1" applyFont="1" applyFill="1" applyBorder="1" applyAlignment="1">
      <alignment horizontal="center" vertical="center" wrapText="1"/>
    </xf>
    <xf numFmtId="0" fontId="8" fillId="0" borderId="10" xfId="0" applyFont="1" applyBorder="1" applyAlignment="1">
      <alignment horizontal="center" vertical="center"/>
    </xf>
    <xf numFmtId="0" fontId="8" fillId="0" borderId="13" xfId="0" applyFont="1" applyBorder="1" applyAlignment="1">
      <alignment horizontal="center" vertical="center"/>
    </xf>
    <xf numFmtId="0" fontId="8" fillId="0" borderId="11" xfId="0" applyFont="1" applyBorder="1" applyAlignment="1">
      <alignment horizontal="center" vertical="center"/>
    </xf>
    <xf numFmtId="0" fontId="8" fillId="0" borderId="14" xfId="0" applyFont="1" applyBorder="1" applyAlignment="1">
      <alignment horizontal="center" vertical="center"/>
    </xf>
    <xf numFmtId="0" fontId="10" fillId="0" borderId="1" xfId="0" applyFont="1" applyBorder="1" applyAlignment="1">
      <alignment horizontal="center" vertical="center"/>
    </xf>
    <xf numFmtId="0" fontId="10" fillId="0" borderId="0" xfId="0" applyFont="1" applyAlignment="1">
      <alignment horizontal="center" vertical="center"/>
    </xf>
    <xf numFmtId="0" fontId="10" fillId="0" borderId="13" xfId="0" applyFont="1" applyBorder="1" applyAlignment="1">
      <alignment horizontal="center" vertical="center"/>
    </xf>
    <xf numFmtId="176" fontId="8" fillId="5" borderId="18" xfId="0" applyNumberFormat="1"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12" borderId="10" xfId="0" applyFont="1" applyFill="1" applyBorder="1" applyAlignment="1">
      <alignment horizontal="center" vertical="center"/>
    </xf>
    <xf numFmtId="0" fontId="8" fillId="12" borderId="11" xfId="0" applyFont="1" applyFill="1" applyBorder="1" applyAlignment="1">
      <alignment horizontal="center" vertical="center"/>
    </xf>
    <xf numFmtId="0" fontId="8" fillId="12" borderId="14" xfId="0" applyFont="1" applyFill="1" applyBorder="1" applyAlignment="1">
      <alignment horizontal="center" vertical="center"/>
    </xf>
    <xf numFmtId="0" fontId="8" fillId="5" borderId="10" xfId="0" applyFont="1" applyFill="1" applyBorder="1" applyAlignment="1">
      <alignment horizontal="center" vertical="center"/>
    </xf>
    <xf numFmtId="0" fontId="8" fillId="5" borderId="13" xfId="0" applyFont="1" applyFill="1" applyBorder="1" applyAlignment="1">
      <alignment horizontal="center" vertical="center"/>
    </xf>
    <xf numFmtId="0" fontId="8" fillId="5" borderId="20" xfId="0" applyFont="1" applyFill="1" applyBorder="1" applyAlignment="1">
      <alignment horizontal="center" vertical="center"/>
    </xf>
    <xf numFmtId="177" fontId="8" fillId="5" borderId="16" xfId="0" applyNumberFormat="1"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76" fontId="8" fillId="2" borderId="8" xfId="0" applyNumberFormat="1" applyFont="1" applyFill="1" applyBorder="1" applyAlignment="1">
      <alignment horizontal="center" vertical="center"/>
    </xf>
    <xf numFmtId="0" fontId="8" fillId="2" borderId="19" xfId="0" applyFont="1" applyFill="1" applyBorder="1" applyAlignment="1">
      <alignment horizontal="center" vertical="center"/>
    </xf>
    <xf numFmtId="177" fontId="8" fillId="2" borderId="9" xfId="0" applyNumberFormat="1" applyFont="1" applyFill="1" applyBorder="1" applyAlignment="1">
      <alignment horizontal="center" vertical="center"/>
    </xf>
    <xf numFmtId="177" fontId="8" fillId="0" borderId="0" xfId="0" applyNumberFormat="1" applyFont="1" applyAlignment="1">
      <alignment horizontal="center" vertical="center"/>
    </xf>
    <xf numFmtId="0" fontId="8" fillId="0" borderId="0" xfId="0" applyFont="1" applyBorder="1" applyAlignment="1">
      <alignment horizontal="center" vertical="center" wrapText="1"/>
    </xf>
    <xf numFmtId="0" fontId="0" fillId="0" borderId="1" xfId="0" applyBorder="1">
      <alignment vertical="center"/>
    </xf>
    <xf numFmtId="177" fontId="2" fillId="0" borderId="0" xfId="0" applyNumberFormat="1" applyFont="1" applyBorder="1" applyAlignment="1">
      <alignment vertical="center" wrapText="1"/>
    </xf>
    <xf numFmtId="0" fontId="8" fillId="0" borderId="33" xfId="0" applyFont="1" applyBorder="1">
      <alignment vertical="center"/>
    </xf>
    <xf numFmtId="0" fontId="8" fillId="0" borderId="0" xfId="0" applyFont="1">
      <alignment vertical="center"/>
    </xf>
    <xf numFmtId="0" fontId="8" fillId="3" borderId="41" xfId="0" applyFont="1" applyFill="1" applyBorder="1" applyAlignment="1">
      <alignment horizontal="center" vertical="center"/>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177" fontId="8" fillId="0" borderId="31" xfId="0" applyNumberFormat="1" applyFont="1" applyBorder="1" applyAlignment="1">
      <alignment horizontal="center" vertical="center"/>
    </xf>
    <xf numFmtId="0" fontId="8" fillId="0" borderId="26" xfId="0" applyFont="1" applyBorder="1" applyAlignment="1">
      <alignment horizontal="center" vertical="center"/>
    </xf>
    <xf numFmtId="0" fontId="8" fillId="14" borderId="1" xfId="0" applyFont="1" applyFill="1" applyBorder="1" applyAlignment="1">
      <alignment horizontal="center" vertical="center"/>
    </xf>
    <xf numFmtId="177" fontId="8" fillId="0" borderId="32" xfId="0" applyNumberFormat="1" applyFont="1" applyBorder="1" applyAlignment="1">
      <alignment horizontal="center" vertical="center"/>
    </xf>
    <xf numFmtId="0" fontId="8" fillId="0" borderId="0" xfId="0" applyFont="1" applyBorder="1">
      <alignment vertical="center"/>
    </xf>
    <xf numFmtId="0" fontId="8" fillId="0" borderId="28" xfId="0" applyFont="1" applyBorder="1" applyAlignment="1">
      <alignment horizontal="center" vertical="center"/>
    </xf>
    <xf numFmtId="177" fontId="8" fillId="0" borderId="13" xfId="0" applyNumberFormat="1" applyFont="1" applyBorder="1" applyAlignment="1">
      <alignment horizontal="center" vertical="center"/>
    </xf>
    <xf numFmtId="0" fontId="8" fillId="0" borderId="29" xfId="0" applyFont="1" applyBorder="1" applyAlignment="1">
      <alignment horizontal="center" vertical="center"/>
    </xf>
    <xf numFmtId="0" fontId="8" fillId="5" borderId="34" xfId="0" applyFont="1" applyFill="1" applyBorder="1" applyAlignment="1">
      <alignment horizontal="center" vertical="center"/>
    </xf>
    <xf numFmtId="0" fontId="8" fillId="5" borderId="35" xfId="0" applyFont="1" applyFill="1" applyBorder="1" applyAlignment="1">
      <alignment horizontal="center" vertical="center"/>
    </xf>
    <xf numFmtId="177" fontId="8" fillId="5" borderId="35" xfId="0" applyNumberFormat="1" applyFont="1" applyFill="1" applyBorder="1" applyAlignment="1">
      <alignment horizontal="center" vertical="center"/>
    </xf>
    <xf numFmtId="177" fontId="8" fillId="5" borderId="36" xfId="0" applyNumberFormat="1" applyFont="1" applyFill="1" applyBorder="1" applyAlignment="1">
      <alignment horizontal="center" vertical="center"/>
    </xf>
    <xf numFmtId="0" fontId="8" fillId="0" borderId="25" xfId="0" applyFont="1" applyBorder="1" applyAlignment="1">
      <alignment horizontal="center" vertical="center"/>
    </xf>
    <xf numFmtId="0" fontId="8" fillId="0" borderId="0" xfId="0" applyFont="1" applyAlignment="1">
      <alignment horizontal="right" vertical="center"/>
    </xf>
    <xf numFmtId="0" fontId="4" fillId="7" borderId="1" xfId="0" applyFont="1" applyFill="1" applyBorder="1" applyAlignment="1">
      <alignment horizontal="center" vertical="center"/>
    </xf>
    <xf numFmtId="176" fontId="4" fillId="5" borderId="1" xfId="0" applyNumberFormat="1" applyFont="1" applyFill="1" applyBorder="1">
      <alignment vertical="center"/>
    </xf>
    <xf numFmtId="177" fontId="4" fillId="5" borderId="1" xfId="0" applyNumberFormat="1" applyFont="1" applyFill="1" applyBorder="1">
      <alignment vertical="center"/>
    </xf>
    <xf numFmtId="0" fontId="4" fillId="11" borderId="1" xfId="0" applyFont="1" applyFill="1" applyBorder="1">
      <alignment vertical="center"/>
    </xf>
    <xf numFmtId="176" fontId="4" fillId="11" borderId="1" xfId="0" applyNumberFormat="1" applyFont="1" applyFill="1" applyBorder="1">
      <alignment vertical="center"/>
    </xf>
    <xf numFmtId="0" fontId="0" fillId="12" borderId="0" xfId="0" applyFill="1" applyBorder="1">
      <alignment vertical="center"/>
    </xf>
    <xf numFmtId="176" fontId="2" fillId="11" borderId="1" xfId="0" applyNumberFormat="1" applyFont="1" applyFill="1" applyBorder="1" applyAlignment="1">
      <alignment horizontal="center" vertical="center"/>
    </xf>
    <xf numFmtId="177" fontId="8" fillId="12" borderId="1" xfId="0" applyNumberFormat="1" applyFont="1" applyFill="1" applyBorder="1" applyAlignment="1">
      <alignment horizontal="center" vertical="center"/>
    </xf>
    <xf numFmtId="0" fontId="2" fillId="12" borderId="1" xfId="0" applyNumberFormat="1" applyFont="1" applyFill="1" applyBorder="1" applyAlignment="1">
      <alignment horizontal="center" vertical="center" wrapText="1"/>
    </xf>
    <xf numFmtId="177" fontId="2" fillId="12" borderId="1" xfId="0" applyNumberFormat="1" applyFont="1" applyFill="1" applyBorder="1" applyAlignment="1">
      <alignment horizontal="left" vertical="center" wrapText="1"/>
    </xf>
    <xf numFmtId="178" fontId="5" fillId="12" borderId="1" xfId="1" applyNumberFormat="1" applyFont="1" applyFill="1" applyBorder="1" applyAlignment="1">
      <alignment horizontal="right" vertical="center" wrapText="1"/>
    </xf>
    <xf numFmtId="178" fontId="2" fillId="12" borderId="1" xfId="1" applyNumberFormat="1" applyFont="1" applyFill="1" applyBorder="1" applyAlignment="1">
      <alignment horizontal="right" vertical="center" wrapText="1"/>
    </xf>
    <xf numFmtId="0" fontId="2" fillId="12" borderId="1" xfId="0" applyFont="1" applyFill="1" applyBorder="1" applyAlignment="1">
      <alignment horizontal="left" vertical="center"/>
    </xf>
    <xf numFmtId="0" fontId="2" fillId="12" borderId="0" xfId="0" applyFont="1" applyFill="1" applyAlignment="1">
      <alignment horizontal="center" vertical="center"/>
    </xf>
    <xf numFmtId="0" fontId="2" fillId="12" borderId="1" xfId="0" applyFont="1" applyFill="1" applyBorder="1" applyAlignment="1">
      <alignment horizontal="left" vertical="center" wrapText="1"/>
    </xf>
    <xf numFmtId="176" fontId="2" fillId="12" borderId="1" xfId="0" applyNumberFormat="1" applyFont="1" applyFill="1" applyBorder="1" applyAlignment="1">
      <alignment horizontal="center" vertical="center" wrapText="1"/>
    </xf>
    <xf numFmtId="0" fontId="2" fillId="12" borderId="13" xfId="0" applyNumberFormat="1" applyFont="1" applyFill="1" applyBorder="1" applyAlignment="1">
      <alignment horizontal="center" vertical="center" wrapText="1"/>
    </xf>
    <xf numFmtId="178" fontId="2" fillId="12" borderId="13" xfId="1" applyNumberFormat="1" applyFont="1" applyFill="1" applyBorder="1" applyAlignment="1">
      <alignment horizontal="right" vertical="center" wrapText="1"/>
    </xf>
    <xf numFmtId="0" fontId="2" fillId="12" borderId="15" xfId="0" applyNumberFormat="1" applyFont="1" applyFill="1" applyBorder="1" applyAlignment="1">
      <alignment horizontal="center" vertical="center" wrapText="1"/>
    </xf>
    <xf numFmtId="177" fontId="2" fillId="12" borderId="15" xfId="0" applyNumberFormat="1" applyFont="1" applyFill="1" applyBorder="1" applyAlignment="1">
      <alignment horizontal="left" vertical="center" wrapText="1"/>
    </xf>
    <xf numFmtId="177" fontId="2" fillId="12" borderId="15" xfId="0" applyNumberFormat="1" applyFont="1" applyFill="1" applyBorder="1" applyAlignment="1">
      <alignment horizontal="center" vertical="center" wrapText="1"/>
    </xf>
    <xf numFmtId="178" fontId="2" fillId="12" borderId="15" xfId="1" applyNumberFormat="1" applyFont="1" applyFill="1" applyBorder="1" applyAlignment="1">
      <alignment horizontal="right" vertical="center" wrapText="1"/>
    </xf>
    <xf numFmtId="0" fontId="9" fillId="5" borderId="1" xfId="0" applyFont="1" applyFill="1" applyBorder="1">
      <alignment vertical="center"/>
    </xf>
    <xf numFmtId="177" fontId="8" fillId="12" borderId="1" xfId="0" applyNumberFormat="1" applyFont="1" applyFill="1" applyBorder="1">
      <alignment vertical="center"/>
    </xf>
    <xf numFmtId="0" fontId="2" fillId="12" borderId="18" xfId="0" applyNumberFormat="1" applyFont="1" applyFill="1" applyBorder="1" applyAlignment="1">
      <alignment horizontal="center" vertical="center" wrapText="1"/>
    </xf>
    <xf numFmtId="177" fontId="8" fillId="0" borderId="0" xfId="0" applyNumberFormat="1" applyFont="1">
      <alignment vertical="center"/>
    </xf>
    <xf numFmtId="0" fontId="8" fillId="0" borderId="1" xfId="0" applyFont="1" applyBorder="1" applyAlignment="1">
      <alignment horizontal="center" vertical="center"/>
    </xf>
    <xf numFmtId="0" fontId="2" fillId="0" borderId="1" xfId="0" applyFont="1" applyBorder="1" applyAlignment="1">
      <alignment horizontal="center" vertical="center"/>
    </xf>
    <xf numFmtId="177" fontId="12" fillId="12" borderId="1" xfId="0" applyNumberFormat="1" applyFont="1" applyFill="1" applyBorder="1" applyAlignment="1">
      <alignment horizontal="center" vertical="center" wrapText="1"/>
    </xf>
    <xf numFmtId="0" fontId="2" fillId="12" borderId="1" xfId="0" applyFont="1" applyFill="1" applyBorder="1" applyAlignment="1">
      <alignment horizontal="center" vertical="center"/>
    </xf>
    <xf numFmtId="177" fontId="2" fillId="12" borderId="1" xfId="0" applyNumberFormat="1" applyFont="1" applyFill="1" applyBorder="1" applyAlignment="1">
      <alignment horizontal="center" vertical="center"/>
    </xf>
    <xf numFmtId="0" fontId="2" fillId="12" borderId="1" xfId="0" applyNumberFormat="1" applyFont="1" applyFill="1" applyBorder="1" applyAlignment="1">
      <alignment horizontal="left" vertical="center" wrapText="1"/>
    </xf>
    <xf numFmtId="38" fontId="2" fillId="12" borderId="1" xfId="0" applyNumberFormat="1" applyFont="1" applyFill="1" applyBorder="1" applyAlignment="1">
      <alignment horizontal="left" vertical="center" wrapText="1"/>
    </xf>
    <xf numFmtId="38" fontId="2" fillId="12"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13" fillId="12" borderId="0" xfId="0" applyFont="1" applyFill="1" applyBorder="1" applyAlignment="1">
      <alignment horizontal="center" vertical="center" wrapText="1" readingOrder="1"/>
    </xf>
    <xf numFmtId="3" fontId="13" fillId="12" borderId="0" xfId="0" applyNumberFormat="1" applyFont="1" applyFill="1" applyBorder="1" applyAlignment="1">
      <alignment horizontal="right" vertical="center" wrapText="1" readingOrder="1"/>
    </xf>
    <xf numFmtId="0" fontId="14" fillId="12" borderId="0" xfId="0" applyFont="1" applyFill="1" applyBorder="1" applyAlignment="1">
      <alignment horizontal="center" vertical="center" wrapText="1" readingOrder="1"/>
    </xf>
    <xf numFmtId="3" fontId="14" fillId="12" borderId="0" xfId="0" applyNumberFormat="1" applyFont="1" applyFill="1" applyBorder="1" applyAlignment="1">
      <alignment horizontal="right" vertical="center" wrapText="1" readingOrder="1"/>
    </xf>
    <xf numFmtId="0" fontId="8" fillId="12" borderId="0" xfId="0" applyFont="1" applyFill="1" applyBorder="1">
      <alignment vertical="center"/>
    </xf>
    <xf numFmtId="0" fontId="2" fillId="0" borderId="1" xfId="0" applyFont="1" applyBorder="1" applyAlignment="1">
      <alignment horizontal="center" vertical="center"/>
    </xf>
    <xf numFmtId="0" fontId="8" fillId="0" borderId="1" xfId="0" applyFont="1" applyBorder="1" applyAlignment="1">
      <alignment horizontal="center" vertical="center"/>
    </xf>
    <xf numFmtId="177" fontId="8" fillId="5" borderId="18"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15" fillId="0" borderId="1" xfId="0" applyFont="1" applyBorder="1" applyAlignment="1">
      <alignment horizontal="center" vertical="center"/>
    </xf>
    <xf numFmtId="176" fontId="3" fillId="0" borderId="1" xfId="0" applyNumberFormat="1" applyFont="1" applyFill="1" applyBorder="1" applyAlignment="1">
      <alignment horizontal="center" vertical="center"/>
    </xf>
    <xf numFmtId="38" fontId="2" fillId="12" borderId="14" xfId="0" applyNumberFormat="1" applyFont="1" applyFill="1" applyBorder="1" applyAlignment="1">
      <alignment horizontal="left" vertical="center" wrapText="1"/>
    </xf>
    <xf numFmtId="38" fontId="2" fillId="12" borderId="18" xfId="0" applyNumberFormat="1" applyFont="1" applyFill="1" applyBorder="1" applyAlignment="1">
      <alignment horizontal="left" vertical="center" wrapText="1"/>
    </xf>
    <xf numFmtId="0" fontId="8" fillId="12" borderId="13" xfId="0" applyFont="1" applyFill="1" applyBorder="1" applyAlignment="1">
      <alignment horizontal="center" vertical="center"/>
    </xf>
    <xf numFmtId="0" fontId="8" fillId="12" borderId="14" xfId="0" applyFont="1" applyFill="1" applyBorder="1" applyAlignment="1">
      <alignment horizontal="center" vertical="center"/>
    </xf>
    <xf numFmtId="0" fontId="2" fillId="12" borderId="0" xfId="0" applyFont="1" applyFill="1" applyAlignment="1">
      <alignment horizontal="left" vertical="center"/>
    </xf>
    <xf numFmtId="0" fontId="2" fillId="12" borderId="0" xfId="0" applyNumberFormat="1" applyFont="1" applyFill="1" applyBorder="1" applyAlignment="1">
      <alignment horizontal="center" vertical="center" wrapText="1"/>
    </xf>
    <xf numFmtId="0" fontId="8" fillId="12" borderId="13" xfId="0" applyFont="1" applyFill="1" applyBorder="1" applyAlignment="1">
      <alignment horizontal="center" vertical="center"/>
    </xf>
    <xf numFmtId="0" fontId="8" fillId="12" borderId="14" xfId="0" applyFont="1" applyFill="1" applyBorder="1" applyAlignment="1">
      <alignment horizontal="center" vertical="center"/>
    </xf>
    <xf numFmtId="38" fontId="8" fillId="12" borderId="1" xfId="0" applyNumberFormat="1" applyFont="1" applyFill="1" applyBorder="1" applyAlignment="1">
      <alignment horizontal="center" vertical="center" wrapText="1"/>
    </xf>
    <xf numFmtId="178" fontId="2" fillId="12" borderId="1" xfId="1" applyNumberFormat="1" applyFont="1" applyFill="1" applyBorder="1" applyAlignment="1">
      <alignment horizontal="right" vertical="center"/>
    </xf>
    <xf numFmtId="0" fontId="9" fillId="5" borderId="10" xfId="0" applyFont="1" applyFill="1" applyBorder="1" applyAlignment="1">
      <alignment horizontal="center" vertical="center"/>
    </xf>
    <xf numFmtId="38" fontId="6" fillId="12" borderId="1" xfId="0" applyNumberFormat="1" applyFont="1" applyFill="1" applyBorder="1" applyAlignment="1">
      <alignment horizontal="left" vertical="center" wrapText="1"/>
    </xf>
    <xf numFmtId="0" fontId="8" fillId="12" borderId="13" xfId="0" applyFont="1" applyFill="1" applyBorder="1" applyAlignment="1">
      <alignment horizontal="center" vertical="center"/>
    </xf>
    <xf numFmtId="0" fontId="8" fillId="0" borderId="14" xfId="0" applyFont="1" applyBorder="1" applyAlignment="1">
      <alignment horizontal="center" vertical="center"/>
    </xf>
    <xf numFmtId="0" fontId="8" fillId="12" borderId="13" xfId="0" applyFont="1" applyFill="1" applyBorder="1" applyAlignment="1">
      <alignment horizontal="center" vertical="center"/>
    </xf>
    <xf numFmtId="0" fontId="8" fillId="0" borderId="11" xfId="0" applyFont="1" applyBorder="1" applyAlignment="1">
      <alignment horizontal="center" vertical="center"/>
    </xf>
    <xf numFmtId="0" fontId="4" fillId="5" borderId="1" xfId="0" applyFont="1" applyFill="1" applyBorder="1" applyAlignment="1">
      <alignment vertical="center"/>
    </xf>
    <xf numFmtId="38" fontId="2" fillId="12" borderId="0" xfId="0" applyNumberFormat="1" applyFont="1" applyFill="1" applyBorder="1" applyAlignment="1">
      <alignment horizontal="left" vertical="center" wrapText="1"/>
    </xf>
    <xf numFmtId="38" fontId="2" fillId="12" borderId="0" xfId="0" applyNumberFormat="1" applyFont="1" applyFill="1" applyBorder="1" applyAlignment="1">
      <alignment horizontal="center" vertical="center" wrapText="1"/>
    </xf>
    <xf numFmtId="178" fontId="2" fillId="12" borderId="0" xfId="1" applyNumberFormat="1" applyFont="1" applyFill="1" applyBorder="1" applyAlignment="1">
      <alignment horizontal="right" vertical="center" wrapText="1"/>
    </xf>
    <xf numFmtId="176" fontId="2" fillId="12" borderId="1" xfId="0" applyNumberFormat="1" applyFont="1" applyFill="1" applyBorder="1" applyAlignment="1">
      <alignment horizontal="left" vertical="center" wrapText="1"/>
    </xf>
    <xf numFmtId="176" fontId="2" fillId="12" borderId="0" xfId="0" applyNumberFormat="1" applyFont="1" applyFill="1" applyBorder="1" applyAlignment="1">
      <alignment horizontal="left" vertical="center" wrapText="1"/>
    </xf>
    <xf numFmtId="176" fontId="2" fillId="12" borderId="0" xfId="0" applyNumberFormat="1" applyFont="1" applyFill="1" applyBorder="1" applyAlignment="1">
      <alignment horizontal="center" vertical="center" wrapText="1"/>
    </xf>
    <xf numFmtId="176" fontId="2" fillId="12" borderId="15" xfId="0" applyNumberFormat="1" applyFont="1" applyFill="1" applyBorder="1" applyAlignment="1">
      <alignment horizontal="left" vertical="center" wrapText="1"/>
    </xf>
    <xf numFmtId="176" fontId="2" fillId="12" borderId="15" xfId="0" applyNumberFormat="1" applyFont="1" applyFill="1" applyBorder="1" applyAlignment="1">
      <alignment horizontal="center" vertical="center" wrapText="1"/>
    </xf>
    <xf numFmtId="178" fontId="2" fillId="12" borderId="0" xfId="1" applyNumberFormat="1" applyFont="1" applyFill="1" applyAlignment="1">
      <alignment horizontal="right" vertical="center"/>
    </xf>
    <xf numFmtId="0" fontId="8" fillId="12" borderId="13" xfId="0" applyFont="1" applyFill="1" applyBorder="1" applyAlignment="1">
      <alignment horizontal="center" vertical="center"/>
    </xf>
    <xf numFmtId="176" fontId="2" fillId="12" borderId="1" xfId="0" applyNumberFormat="1" applyFont="1" applyFill="1" applyBorder="1" applyAlignment="1">
      <alignment vertical="center" wrapText="1"/>
    </xf>
    <xf numFmtId="176" fontId="2" fillId="12" borderId="0" xfId="0" applyNumberFormat="1" applyFont="1" applyFill="1" applyBorder="1" applyAlignment="1">
      <alignment vertical="center" wrapText="1"/>
    </xf>
    <xf numFmtId="0" fontId="8" fillId="0" borderId="1" xfId="0" applyFont="1" applyBorder="1" applyAlignment="1">
      <alignment horizontal="center" vertical="center"/>
    </xf>
    <xf numFmtId="0" fontId="2" fillId="0" borderId="1" xfId="0" applyFont="1" applyBorder="1" applyAlignment="1">
      <alignment horizontal="center" vertical="center"/>
    </xf>
    <xf numFmtId="0" fontId="2" fillId="12" borderId="1" xfId="0" applyFont="1" applyFill="1" applyBorder="1">
      <alignment vertical="center"/>
    </xf>
    <xf numFmtId="0" fontId="2" fillId="12" borderId="1" xfId="0" applyFont="1" applyFill="1" applyBorder="1" applyAlignment="1">
      <alignment vertical="center" wrapText="1"/>
    </xf>
    <xf numFmtId="177" fontId="2" fillId="12" borderId="1" xfId="0" applyNumberFormat="1" applyFont="1" applyFill="1" applyBorder="1" applyAlignment="1">
      <alignment vertical="center" wrapText="1"/>
    </xf>
    <xf numFmtId="178" fontId="2" fillId="0" borderId="1" xfId="1" applyNumberFormat="1" applyFont="1" applyBorder="1" applyAlignment="1">
      <alignment horizontal="right" vertical="center" wrapText="1"/>
    </xf>
    <xf numFmtId="0" fontId="8" fillId="12" borderId="11" xfId="0" applyFont="1" applyFill="1" applyBorder="1" applyAlignment="1">
      <alignment horizontal="center" vertical="center"/>
    </xf>
    <xf numFmtId="0" fontId="8" fillId="12" borderId="13" xfId="0" applyFont="1" applyFill="1" applyBorder="1" applyAlignment="1">
      <alignment horizontal="center" vertical="center"/>
    </xf>
    <xf numFmtId="0" fontId="8" fillId="12" borderId="14" xfId="0" applyFont="1" applyFill="1" applyBorder="1" applyAlignment="1">
      <alignment horizontal="center" vertical="center"/>
    </xf>
    <xf numFmtId="176"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176" fontId="8" fillId="0" borderId="1" xfId="0" applyNumberFormat="1" applyFont="1" applyBorder="1" applyAlignment="1">
      <alignment horizontal="center" vertical="center" wrapText="1"/>
    </xf>
    <xf numFmtId="176" fontId="2" fillId="0" borderId="0" xfId="0" applyNumberFormat="1" applyFont="1" applyBorder="1" applyAlignment="1">
      <alignment horizontal="center" vertical="center" wrapText="1"/>
    </xf>
    <xf numFmtId="178" fontId="2" fillId="0" borderId="0" xfId="1" applyNumberFormat="1" applyFont="1" applyBorder="1" applyAlignment="1">
      <alignment horizontal="right" vertical="center" wrapText="1"/>
    </xf>
    <xf numFmtId="0" fontId="8" fillId="0" borderId="14" xfId="0" applyFont="1" applyBorder="1" applyAlignment="1">
      <alignment horizontal="center" vertical="center"/>
    </xf>
    <xf numFmtId="0" fontId="8" fillId="12" borderId="13" xfId="0" applyFont="1" applyFill="1" applyBorder="1" applyAlignment="1">
      <alignment horizontal="center" vertical="center"/>
    </xf>
    <xf numFmtId="0" fontId="8" fillId="0" borderId="11" xfId="0" applyFont="1" applyBorder="1" applyAlignment="1">
      <alignment horizontal="center" vertical="center"/>
    </xf>
    <xf numFmtId="176"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8" fillId="12" borderId="11" xfId="0" applyFont="1" applyFill="1" applyBorder="1" applyAlignment="1">
      <alignment horizontal="center" vertical="center"/>
    </xf>
    <xf numFmtId="0" fontId="8" fillId="12" borderId="14" xfId="0" applyFont="1" applyFill="1" applyBorder="1" applyAlignment="1">
      <alignment horizontal="center" vertical="center"/>
    </xf>
    <xf numFmtId="178" fontId="8" fillId="0" borderId="0" xfId="0" applyNumberFormat="1" applyFont="1" applyAlignment="1">
      <alignment horizontal="center" vertical="center"/>
    </xf>
    <xf numFmtId="0" fontId="8" fillId="0" borderId="1" xfId="0" applyFont="1" applyBorder="1" applyAlignment="1">
      <alignment horizontal="center" vertical="center"/>
    </xf>
    <xf numFmtId="0" fontId="8" fillId="12" borderId="11" xfId="0" applyFont="1" applyFill="1" applyBorder="1" applyAlignment="1">
      <alignment horizontal="center" vertical="center"/>
    </xf>
    <xf numFmtId="0" fontId="8" fillId="12" borderId="13" xfId="0" applyFont="1" applyFill="1" applyBorder="1" applyAlignment="1">
      <alignment horizontal="center" vertical="center"/>
    </xf>
    <xf numFmtId="0" fontId="8" fillId="12" borderId="14" xfId="0" applyFont="1" applyFill="1" applyBorder="1" applyAlignment="1">
      <alignment horizontal="center" vertical="center"/>
    </xf>
    <xf numFmtId="0" fontId="2" fillId="0" borderId="1" xfId="0" applyFont="1" applyBorder="1" applyAlignment="1">
      <alignment horizontal="center" vertical="center"/>
    </xf>
    <xf numFmtId="0" fontId="3" fillId="5" borderId="10" xfId="0" applyFont="1" applyFill="1" applyBorder="1">
      <alignment vertical="center"/>
    </xf>
    <xf numFmtId="0" fontId="3" fillId="5" borderId="13" xfId="0" applyFont="1" applyFill="1" applyBorder="1">
      <alignment vertical="center"/>
    </xf>
    <xf numFmtId="0" fontId="3" fillId="5" borderId="13" xfId="0" applyFont="1" applyFill="1" applyBorder="1" applyAlignment="1">
      <alignment horizontal="center" vertical="center"/>
    </xf>
    <xf numFmtId="177" fontId="3" fillId="5" borderId="16" xfId="0" applyNumberFormat="1" applyFont="1" applyFill="1" applyBorder="1">
      <alignment vertical="center"/>
    </xf>
    <xf numFmtId="0" fontId="3" fillId="0" borderId="13"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wrapText="1"/>
    </xf>
    <xf numFmtId="178" fontId="2" fillId="0" borderId="0" xfId="1" applyNumberFormat="1" applyFont="1" applyAlignment="1">
      <alignment horizontal="right" vertical="center"/>
    </xf>
    <xf numFmtId="0" fontId="8" fillId="12" borderId="13" xfId="0" applyFont="1" applyFill="1" applyBorder="1" applyAlignment="1">
      <alignment horizontal="center" vertical="center"/>
    </xf>
    <xf numFmtId="0" fontId="2" fillId="0" borderId="1" xfId="0" applyFont="1" applyBorder="1" applyAlignment="1">
      <alignment horizontal="center" vertical="center"/>
    </xf>
    <xf numFmtId="43" fontId="2" fillId="12" borderId="1" xfId="1" applyNumberFormat="1" applyFont="1" applyFill="1" applyBorder="1" applyAlignment="1">
      <alignment horizontal="left" vertical="center" wrapText="1"/>
    </xf>
    <xf numFmtId="0" fontId="2" fillId="12" borderId="1" xfId="1" applyNumberFormat="1" applyFont="1" applyFill="1" applyBorder="1" applyAlignment="1">
      <alignment horizontal="left" vertical="center" wrapText="1"/>
    </xf>
    <xf numFmtId="176" fontId="8" fillId="12" borderId="1" xfId="0" applyNumberFormat="1" applyFont="1" applyFill="1" applyBorder="1" applyAlignment="1">
      <alignment horizontal="center" vertical="center" wrapText="1"/>
    </xf>
    <xf numFmtId="0" fontId="8" fillId="12" borderId="18" xfId="0" applyFont="1" applyFill="1" applyBorder="1" applyAlignment="1">
      <alignment horizontal="center" vertical="center"/>
    </xf>
    <xf numFmtId="177" fontId="8" fillId="12" borderId="18" xfId="0" applyNumberFormat="1" applyFont="1" applyFill="1" applyBorder="1" applyAlignment="1">
      <alignment horizontal="center" vertical="center"/>
    </xf>
    <xf numFmtId="0" fontId="2" fillId="12" borderId="18" xfId="0" applyFont="1" applyFill="1" applyBorder="1">
      <alignment vertical="center"/>
    </xf>
    <xf numFmtId="177" fontId="2" fillId="12" borderId="18" xfId="0" applyNumberFormat="1" applyFont="1" applyFill="1" applyBorder="1">
      <alignment vertical="center"/>
    </xf>
    <xf numFmtId="0" fontId="3" fillId="12" borderId="1" xfId="0" applyFont="1" applyFill="1" applyBorder="1" applyAlignment="1">
      <alignment horizontal="center" vertical="center"/>
    </xf>
    <xf numFmtId="0" fontId="3" fillId="12" borderId="15" xfId="0" applyFont="1" applyFill="1" applyBorder="1">
      <alignment vertical="center"/>
    </xf>
    <xf numFmtId="177" fontId="3" fillId="12" borderId="0" xfId="0" applyNumberFormat="1" applyFont="1" applyFill="1" applyBorder="1">
      <alignment vertical="center"/>
    </xf>
    <xf numFmtId="0" fontId="2" fillId="12" borderId="1" xfId="1" applyNumberFormat="1" applyFont="1" applyFill="1" applyBorder="1" applyAlignment="1">
      <alignment horizontal="left" vertical="center"/>
    </xf>
    <xf numFmtId="43" fontId="2" fillId="12" borderId="1" xfId="1" applyNumberFormat="1" applyFont="1" applyFill="1" applyBorder="1" applyAlignment="1">
      <alignment horizontal="left" vertical="center"/>
    </xf>
    <xf numFmtId="0" fontId="2" fillId="0" borderId="13" xfId="0" applyFont="1" applyBorder="1" applyAlignment="1">
      <alignment horizontal="center" vertical="center"/>
    </xf>
    <xf numFmtId="0" fontId="8" fillId="5" borderId="15" xfId="0" applyFont="1" applyFill="1" applyBorder="1">
      <alignment vertical="center"/>
    </xf>
    <xf numFmtId="177" fontId="8" fillId="5" borderId="15" xfId="0" applyNumberFormat="1" applyFont="1" applyFill="1" applyBorder="1">
      <alignment vertical="center"/>
    </xf>
    <xf numFmtId="0" fontId="2" fillId="0" borderId="1" xfId="0" applyFont="1" applyFill="1" applyBorder="1">
      <alignment vertical="center"/>
    </xf>
    <xf numFmtId="0" fontId="2" fillId="0" borderId="15" xfId="0" applyFont="1" applyFill="1" applyBorder="1">
      <alignment vertical="center"/>
    </xf>
    <xf numFmtId="177" fontId="2" fillId="0" borderId="15" xfId="0" applyNumberFormat="1" applyFont="1" applyFill="1" applyBorder="1">
      <alignment vertical="center"/>
    </xf>
    <xf numFmtId="0" fontId="3" fillId="5" borderId="1" xfId="0" applyNumberFormat="1" applyFont="1" applyFill="1" applyBorder="1">
      <alignment vertical="center"/>
    </xf>
    <xf numFmtId="0" fontId="3" fillId="12" borderId="15" xfId="0" applyNumberFormat="1" applyFont="1" applyFill="1" applyBorder="1">
      <alignment vertical="center"/>
    </xf>
    <xf numFmtId="0" fontId="2" fillId="0" borderId="0" xfId="0" applyNumberFormat="1" applyFont="1" applyAlignment="1">
      <alignment horizontal="center" vertical="center"/>
    </xf>
    <xf numFmtId="0" fontId="3" fillId="5" borderId="13" xfId="0" applyNumberFormat="1" applyFont="1" applyFill="1" applyBorder="1">
      <alignment vertical="center"/>
    </xf>
    <xf numFmtId="0" fontId="8" fillId="0" borderId="1" xfId="0" applyFont="1" applyBorder="1" applyAlignment="1">
      <alignment horizontal="center" vertical="center"/>
    </xf>
    <xf numFmtId="43" fontId="16" fillId="12" borderId="1" xfId="1" applyNumberFormat="1" applyFont="1" applyFill="1" applyBorder="1" applyAlignment="1">
      <alignment horizontal="left" vertical="center" wrapText="1"/>
    </xf>
    <xf numFmtId="0" fontId="8" fillId="0" borderId="1" xfId="0" applyFont="1" applyBorder="1" applyAlignment="1">
      <alignment horizontal="center" vertical="center"/>
    </xf>
    <xf numFmtId="0" fontId="2" fillId="0" borderId="1" xfId="0" applyFont="1" applyBorder="1" applyAlignment="1">
      <alignment horizontal="center" vertical="center"/>
    </xf>
    <xf numFmtId="0" fontId="2" fillId="12" borderId="1" xfId="1" applyNumberFormat="1" applyFont="1" applyFill="1" applyBorder="1" applyAlignment="1">
      <alignment horizontal="right"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8" fillId="0" borderId="14" xfId="0" applyFont="1" applyBorder="1" applyAlignment="1">
      <alignment horizontal="center" vertical="center"/>
    </xf>
    <xf numFmtId="0" fontId="8" fillId="12" borderId="13" xfId="0" applyFont="1" applyFill="1" applyBorder="1" applyAlignment="1">
      <alignment horizontal="center" vertical="center"/>
    </xf>
    <xf numFmtId="0" fontId="8" fillId="0" borderId="11" xfId="0" applyFont="1" applyBorder="1" applyAlignment="1">
      <alignment horizontal="center" vertical="center"/>
    </xf>
    <xf numFmtId="43" fontId="5" fillId="12" borderId="1" xfId="1" applyNumberFormat="1" applyFont="1" applyFill="1" applyBorder="1" applyAlignment="1">
      <alignment horizontal="left" vertical="center" wrapText="1"/>
    </xf>
    <xf numFmtId="0" fontId="8" fillId="0" borderId="14" xfId="0" applyFont="1" applyBorder="1" applyAlignment="1">
      <alignment horizontal="center" vertical="center"/>
    </xf>
    <xf numFmtId="0" fontId="8" fillId="12" borderId="13" xfId="0" applyFont="1" applyFill="1" applyBorder="1" applyAlignment="1">
      <alignment horizontal="center" vertical="center"/>
    </xf>
    <xf numFmtId="0" fontId="8" fillId="0" borderId="11" xfId="0" applyFont="1" applyBorder="1" applyAlignment="1">
      <alignment horizontal="center" vertical="center"/>
    </xf>
    <xf numFmtId="0" fontId="4" fillId="0" borderId="1" xfId="0" applyFont="1" applyBorder="1" applyAlignment="1">
      <alignment horizontal="center" vertical="center" wrapText="1"/>
    </xf>
    <xf numFmtId="0" fontId="2" fillId="12" borderId="15" xfId="0" applyFont="1" applyFill="1" applyBorder="1" applyAlignment="1">
      <alignment horizontal="center" vertical="center"/>
    </xf>
    <xf numFmtId="0" fontId="2" fillId="0" borderId="1" xfId="0" applyFont="1" applyBorder="1" applyAlignment="1">
      <alignment horizontal="center" vertical="center"/>
    </xf>
    <xf numFmtId="176" fontId="2" fillId="0" borderId="1" xfId="0" applyNumberFormat="1" applyFont="1" applyBorder="1" applyAlignment="1">
      <alignment horizontal="left" vertical="center" wrapText="1"/>
    </xf>
    <xf numFmtId="0" fontId="6" fillId="15" borderId="1" xfId="0" applyFont="1" applyFill="1" applyBorder="1" applyAlignment="1">
      <alignment horizontal="center" vertical="center"/>
    </xf>
    <xf numFmtId="0" fontId="8" fillId="12" borderId="13" xfId="0" applyFont="1" applyFill="1" applyBorder="1" applyAlignment="1">
      <alignment horizontal="center" vertical="center"/>
    </xf>
    <xf numFmtId="0" fontId="8" fillId="10" borderId="13" xfId="0" applyFont="1" applyFill="1" applyBorder="1" applyAlignment="1">
      <alignment horizontal="center" vertical="center"/>
    </xf>
    <xf numFmtId="0" fontId="8" fillId="10" borderId="14" xfId="0" applyFont="1" applyFill="1" applyBorder="1" applyAlignment="1">
      <alignment horizontal="center" vertical="center"/>
    </xf>
    <xf numFmtId="0" fontId="8" fillId="10" borderId="15"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177" fontId="8" fillId="0" borderId="31" xfId="0" applyNumberFormat="1"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177" fontId="8" fillId="0" borderId="32" xfId="0" applyNumberFormat="1" applyFont="1" applyBorder="1" applyAlignment="1">
      <alignment horizontal="center" vertical="center"/>
    </xf>
    <xf numFmtId="177" fontId="8" fillId="0" borderId="45" xfId="0" applyNumberFormat="1" applyFont="1" applyBorder="1" applyAlignment="1">
      <alignment horizontal="center" vertical="center"/>
    </xf>
    <xf numFmtId="177" fontId="8" fillId="0" borderId="37" xfId="0" applyNumberFormat="1" applyFont="1" applyBorder="1" applyAlignment="1">
      <alignment horizontal="center" vertical="center"/>
    </xf>
    <xf numFmtId="0" fontId="8" fillId="2" borderId="38" xfId="0" applyFont="1" applyFill="1" applyBorder="1" applyAlignment="1">
      <alignment horizontal="center" vertical="center"/>
    </xf>
    <xf numFmtId="0" fontId="8" fillId="2" borderId="39" xfId="0" applyFont="1" applyFill="1" applyBorder="1" applyAlignment="1">
      <alignment horizontal="center" vertical="center"/>
    </xf>
    <xf numFmtId="0" fontId="8" fillId="2" borderId="40" xfId="0" applyFont="1" applyFill="1" applyBorder="1" applyAlignment="1">
      <alignment horizontal="center" vertical="center"/>
    </xf>
    <xf numFmtId="0" fontId="8" fillId="9" borderId="1" xfId="0" applyFont="1" applyFill="1" applyBorder="1" applyAlignment="1">
      <alignment horizontal="center" vertical="center"/>
    </xf>
    <xf numFmtId="0" fontId="8" fillId="8" borderId="1" xfId="0" applyFont="1" applyFill="1" applyBorder="1" applyAlignment="1">
      <alignment horizontal="center" vertical="center"/>
    </xf>
    <xf numFmtId="0" fontId="8" fillId="7" borderId="1" xfId="0" applyFont="1" applyFill="1" applyBorder="1" applyAlignment="1">
      <alignment horizontal="center" vertical="center"/>
    </xf>
    <xf numFmtId="0" fontId="8" fillId="0" borderId="27" xfId="0" applyFont="1" applyBorder="1" applyAlignment="1">
      <alignment horizontal="center" vertical="center"/>
    </xf>
    <xf numFmtId="0" fontId="2" fillId="2" borderId="5" xfId="0" applyFont="1" applyFill="1" applyBorder="1" applyAlignment="1">
      <alignment horizontal="center" vertical="center"/>
    </xf>
    <xf numFmtId="0" fontId="8" fillId="0" borderId="1" xfId="0" applyFont="1" applyBorder="1" applyAlignment="1">
      <alignment horizontal="center" vertical="center"/>
    </xf>
    <xf numFmtId="0" fontId="8" fillId="13" borderId="1" xfId="0" applyFont="1" applyFill="1" applyBorder="1" applyAlignment="1">
      <alignment horizontal="center" vertical="center"/>
    </xf>
    <xf numFmtId="0" fontId="2" fillId="6" borderId="1" xfId="0" applyFont="1" applyFill="1" applyBorder="1" applyAlignment="1">
      <alignment horizontal="center" vertical="center"/>
    </xf>
    <xf numFmtId="0" fontId="8" fillId="0" borderId="30" xfId="0" applyFont="1" applyBorder="1" applyAlignment="1">
      <alignment horizontal="center" vertical="center"/>
    </xf>
    <xf numFmtId="0" fontId="8" fillId="0" borderId="26" xfId="0" applyFont="1" applyBorder="1" applyAlignment="1">
      <alignment horizontal="center" vertical="center"/>
    </xf>
    <xf numFmtId="0" fontId="8" fillId="0" borderId="28" xfId="0" applyFont="1" applyBorder="1" applyAlignment="1">
      <alignment horizontal="center" vertical="center"/>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8" fillId="3" borderId="15"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12" borderId="13" xfId="0" applyFont="1" applyFill="1" applyBorder="1" applyAlignment="1">
      <alignment horizontal="center" vertical="center"/>
    </xf>
    <xf numFmtId="0" fontId="8" fillId="12" borderId="15" xfId="0" applyFont="1" applyFill="1" applyBorder="1" applyAlignment="1">
      <alignment horizontal="center" vertical="center"/>
    </xf>
    <xf numFmtId="0" fontId="8" fillId="12" borderId="13" xfId="0" applyFont="1" applyFill="1" applyBorder="1" applyAlignment="1">
      <alignment horizontal="center" vertical="center" wrapText="1"/>
    </xf>
    <xf numFmtId="0" fontId="8" fillId="12" borderId="15" xfId="0" applyFont="1" applyFill="1" applyBorder="1" applyAlignment="1">
      <alignment horizontal="center" vertical="center" wrapText="1"/>
    </xf>
    <xf numFmtId="176" fontId="8" fillId="0" borderId="13" xfId="0" applyNumberFormat="1" applyFont="1" applyBorder="1" applyAlignment="1">
      <alignment horizontal="center" vertical="center" wrapText="1"/>
    </xf>
    <xf numFmtId="176" fontId="8" fillId="0" borderId="14" xfId="0" applyNumberFormat="1" applyFont="1" applyBorder="1" applyAlignment="1">
      <alignment horizontal="center" vertical="center" wrapText="1"/>
    </xf>
    <xf numFmtId="0" fontId="8" fillId="12" borderId="14" xfId="0" applyFont="1" applyFill="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176" fontId="2" fillId="0" borderId="13" xfId="0" applyNumberFormat="1" applyFont="1" applyBorder="1" applyAlignment="1">
      <alignment horizontal="center" vertical="center" wrapText="1"/>
    </xf>
    <xf numFmtId="176" fontId="8" fillId="0" borderId="15" xfId="0" applyNumberFormat="1" applyFont="1" applyBorder="1" applyAlignment="1">
      <alignment horizontal="center" vertical="center" wrapText="1"/>
    </xf>
    <xf numFmtId="0" fontId="8" fillId="12" borderId="10" xfId="0" applyFont="1" applyFill="1" applyBorder="1" applyAlignment="1">
      <alignment horizontal="center" vertical="center"/>
    </xf>
    <xf numFmtId="0" fontId="8" fillId="12" borderId="12" xfId="0" applyFont="1" applyFill="1" applyBorder="1" applyAlignment="1">
      <alignment horizontal="center" vertical="center"/>
    </xf>
    <xf numFmtId="0" fontId="2" fillId="12" borderId="13" xfId="0" applyFont="1" applyFill="1" applyBorder="1" applyAlignment="1">
      <alignment horizontal="center" vertical="center" wrapText="1"/>
    </xf>
    <xf numFmtId="0" fontId="2" fillId="12" borderId="15" xfId="0" applyFont="1" applyFill="1" applyBorder="1" applyAlignment="1">
      <alignment horizontal="center" vertical="center" wrapText="1"/>
    </xf>
    <xf numFmtId="0" fontId="8" fillId="12" borderId="11" xfId="0" applyFont="1" applyFill="1" applyBorder="1" applyAlignment="1">
      <alignment horizontal="center" vertical="center"/>
    </xf>
    <xf numFmtId="0" fontId="2" fillId="12" borderId="14" xfId="0" applyFont="1" applyFill="1" applyBorder="1" applyAlignment="1">
      <alignment horizontal="center" vertical="center" wrapText="1"/>
    </xf>
    <xf numFmtId="0" fontId="9" fillId="12" borderId="13" xfId="0" applyFont="1" applyFill="1" applyBorder="1" applyAlignment="1">
      <alignment horizontal="center" vertical="center" wrapText="1"/>
    </xf>
    <xf numFmtId="0" fontId="8" fillId="12" borderId="14" xfId="0" applyFont="1" applyFill="1" applyBorder="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176" fontId="2" fillId="0" borderId="14" xfId="0" applyNumberFormat="1" applyFont="1" applyBorder="1" applyAlignment="1">
      <alignment horizontal="center" vertical="center" wrapText="1"/>
    </xf>
    <xf numFmtId="176" fontId="2" fillId="0" borderId="15" xfId="0" applyNumberFormat="1" applyFont="1" applyBorder="1" applyAlignment="1">
      <alignment horizontal="center" vertical="center" wrapText="1"/>
    </xf>
    <xf numFmtId="0" fontId="2" fillId="12" borderId="10" xfId="0" applyFont="1" applyFill="1" applyBorder="1" applyAlignment="1">
      <alignment horizontal="center" vertical="center"/>
    </xf>
    <xf numFmtId="0" fontId="2" fillId="12" borderId="12" xfId="0" applyFont="1" applyFill="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3" fillId="0" borderId="21" xfId="0" applyFont="1" applyBorder="1" applyAlignment="1">
      <alignment horizontal="center" vertical="center"/>
    </xf>
    <xf numFmtId="0" fontId="3" fillId="0" borderId="12" xfId="0" applyFont="1" applyBorder="1" applyAlignment="1">
      <alignment horizontal="center" vertical="center"/>
    </xf>
    <xf numFmtId="176" fontId="4" fillId="0" borderId="22" xfId="0" applyNumberFormat="1" applyFont="1" applyBorder="1" applyAlignment="1">
      <alignment horizontal="center" vertical="center" wrapText="1"/>
    </xf>
    <xf numFmtId="176" fontId="4" fillId="0" borderId="15" xfId="0" applyNumberFormat="1" applyFont="1" applyBorder="1" applyAlignment="1">
      <alignment horizontal="center" vertical="center" wrapText="1"/>
    </xf>
    <xf numFmtId="0" fontId="3" fillId="12" borderId="10" xfId="0" applyFont="1" applyFill="1" applyBorder="1" applyAlignment="1">
      <alignment horizontal="center" vertical="center"/>
    </xf>
    <xf numFmtId="0" fontId="3" fillId="12" borderId="12" xfId="0" applyFont="1" applyFill="1" applyBorder="1" applyAlignment="1">
      <alignment horizontal="center" vertical="center"/>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4" fillId="0" borderId="1" xfId="0" applyFont="1" applyBorder="1" applyAlignment="1">
      <alignment horizontal="center" vertical="center" wrapText="1"/>
    </xf>
    <xf numFmtId="0" fontId="3" fillId="0" borderId="5" xfId="0" applyFont="1" applyBorder="1" applyAlignment="1">
      <alignment horizontal="center" vertical="center"/>
    </xf>
    <xf numFmtId="176" fontId="4" fillId="0" borderId="1" xfId="0" applyNumberFormat="1" applyFont="1" applyBorder="1" applyAlignment="1">
      <alignment horizontal="center"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4" fillId="0" borderId="14" xfId="0" applyFont="1" applyBorder="1" applyAlignment="1">
      <alignment horizontal="center" vertical="center" wrapText="1"/>
    </xf>
    <xf numFmtId="0" fontId="2" fillId="12" borderId="13" xfId="0" applyFont="1" applyFill="1" applyBorder="1" applyAlignment="1">
      <alignment horizontal="center" vertical="center"/>
    </xf>
    <xf numFmtId="0" fontId="2" fillId="12" borderId="14" xfId="0" applyFont="1" applyFill="1" applyBorder="1" applyAlignment="1">
      <alignment horizontal="center" vertical="center"/>
    </xf>
    <xf numFmtId="0" fontId="2" fillId="12" borderId="15" xfId="0" applyFont="1" applyFill="1" applyBorder="1" applyAlignment="1">
      <alignment horizontal="center" vertical="center"/>
    </xf>
    <xf numFmtId="0" fontId="2" fillId="0" borderId="13" xfId="0" applyFont="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176"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12" borderId="1"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14" xfId="0" applyFont="1" applyFill="1" applyBorder="1" applyAlignment="1">
      <alignment horizontal="center" vertical="center"/>
    </xf>
    <xf numFmtId="0" fontId="2" fillId="7" borderId="15" xfId="0" applyFont="1" applyFill="1" applyBorder="1" applyAlignment="1">
      <alignment horizontal="center" vertical="center"/>
    </xf>
    <xf numFmtId="176" fontId="8" fillId="0" borderId="1" xfId="0" applyNumberFormat="1" applyFont="1" applyBorder="1" applyAlignment="1">
      <alignment horizontal="center" vertical="center" wrapText="1"/>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2" fillId="12" borderId="46" xfId="0" applyFont="1" applyFill="1" applyBorder="1" applyAlignment="1">
      <alignment horizontal="center" vertical="center"/>
    </xf>
    <xf numFmtId="0" fontId="2" fillId="12" borderId="47" xfId="0" applyFont="1" applyFill="1" applyBorder="1" applyAlignment="1">
      <alignment horizontal="center" vertical="center"/>
    </xf>
    <xf numFmtId="0" fontId="2" fillId="12" borderId="48" xfId="0" applyFont="1" applyFill="1" applyBorder="1" applyAlignment="1">
      <alignment horizontal="center"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abSelected="1" topLeftCell="A13" zoomScale="70" zoomScaleNormal="70" workbookViewId="0">
      <selection activeCell="G3" sqref="G3:G14"/>
    </sheetView>
  </sheetViews>
  <sheetFormatPr defaultRowHeight="15.6" x14ac:dyDescent="0.3"/>
  <cols>
    <col min="1" max="1" width="7.88671875" style="110" customWidth="1"/>
    <col min="2" max="2" width="11.109375" style="173" customWidth="1"/>
    <col min="3" max="3" width="27.21875" style="173" customWidth="1"/>
    <col min="4" max="4" width="14.77734375" style="173" customWidth="1"/>
    <col min="5" max="5" width="9.109375" style="173" customWidth="1"/>
    <col min="6" max="6" width="17.33203125" style="173" customWidth="1"/>
    <col min="7" max="7" width="19.44140625" style="191" customWidth="1"/>
    <col min="8" max="8" width="8.88671875" style="173" hidden="1" customWidth="1"/>
    <col min="9" max="9" width="11.33203125" style="173" bestFit="1" customWidth="1"/>
    <col min="10" max="16384" width="8.88671875" style="173"/>
  </cols>
  <sheetData>
    <row r="1" spans="1:9" ht="16.8" thickTop="1" x14ac:dyDescent="0.3">
      <c r="A1" s="360" t="s">
        <v>217</v>
      </c>
      <c r="B1" s="361"/>
      <c r="C1" s="361"/>
      <c r="D1" s="361"/>
      <c r="E1" s="361"/>
      <c r="F1" s="361"/>
      <c r="G1" s="361"/>
      <c r="H1" s="362"/>
      <c r="I1" s="172"/>
    </row>
    <row r="2" spans="1:9" ht="16.8" thickBot="1" x14ac:dyDescent="0.35">
      <c r="A2" s="174" t="s">
        <v>67</v>
      </c>
      <c r="B2" s="175"/>
      <c r="C2" s="175" t="s">
        <v>116</v>
      </c>
      <c r="D2" s="175" t="s">
        <v>117</v>
      </c>
      <c r="E2" s="175" t="s">
        <v>118</v>
      </c>
      <c r="F2" s="175" t="s">
        <v>119</v>
      </c>
      <c r="G2" s="176" t="s">
        <v>118</v>
      </c>
      <c r="H2" s="177" t="s">
        <v>120</v>
      </c>
    </row>
    <row r="3" spans="1:9" ht="16.8" thickTop="1" x14ac:dyDescent="0.3">
      <c r="A3" s="367" t="s">
        <v>131</v>
      </c>
      <c r="B3" s="370" t="s">
        <v>132</v>
      </c>
      <c r="C3" s="102" t="s">
        <v>108</v>
      </c>
      <c r="D3" s="102">
        <v>2</v>
      </c>
      <c r="E3" s="368">
        <f>SUM(D3:D14)</f>
        <v>45</v>
      </c>
      <c r="F3" s="139">
        <v>536090</v>
      </c>
      <c r="G3" s="353">
        <f>SUM(F3:F14)</f>
        <v>55041497</v>
      </c>
      <c r="H3" s="371"/>
    </row>
    <row r="4" spans="1:9" ht="16.2" x14ac:dyDescent="0.3">
      <c r="A4" s="367"/>
      <c r="B4" s="370"/>
      <c r="C4" s="102" t="s">
        <v>109</v>
      </c>
      <c r="D4" s="102">
        <v>3</v>
      </c>
      <c r="E4" s="368"/>
      <c r="F4" s="93">
        <v>1600000</v>
      </c>
      <c r="G4" s="353"/>
      <c r="H4" s="371"/>
    </row>
    <row r="5" spans="1:9" ht="16.2" x14ac:dyDescent="0.3">
      <c r="A5" s="367"/>
      <c r="B5" s="370"/>
      <c r="C5" s="98" t="s">
        <v>110</v>
      </c>
      <c r="D5" s="102"/>
      <c r="E5" s="368"/>
      <c r="F5" s="139"/>
      <c r="G5" s="353"/>
      <c r="H5" s="371"/>
    </row>
    <row r="6" spans="1:9" ht="16.2" x14ac:dyDescent="0.3">
      <c r="A6" s="367"/>
      <c r="B6" s="370"/>
      <c r="C6" s="102" t="s">
        <v>81</v>
      </c>
      <c r="D6" s="102">
        <v>14</v>
      </c>
      <c r="E6" s="368"/>
      <c r="F6" s="139">
        <v>8427471</v>
      </c>
      <c r="G6" s="353"/>
      <c r="H6" s="371"/>
    </row>
    <row r="7" spans="1:9" ht="16.2" x14ac:dyDescent="0.3">
      <c r="A7" s="367"/>
      <c r="B7" s="370"/>
      <c r="C7" s="102" t="s">
        <v>80</v>
      </c>
      <c r="D7" s="102">
        <v>2</v>
      </c>
      <c r="E7" s="368"/>
      <c r="F7" s="139">
        <v>332000</v>
      </c>
      <c r="G7" s="353"/>
      <c r="H7" s="371"/>
    </row>
    <row r="8" spans="1:9" x14ac:dyDescent="0.3">
      <c r="A8" s="367"/>
      <c r="B8" s="370"/>
      <c r="C8" s="237" t="s">
        <v>135</v>
      </c>
      <c r="D8" s="233">
        <v>2</v>
      </c>
      <c r="E8" s="368"/>
      <c r="F8" s="139">
        <v>20100000</v>
      </c>
      <c r="G8" s="353"/>
      <c r="H8" s="371"/>
    </row>
    <row r="9" spans="1:9" ht="16.2" x14ac:dyDescent="0.3">
      <c r="A9" s="367"/>
      <c r="B9" s="370"/>
      <c r="C9" s="102" t="s">
        <v>82</v>
      </c>
      <c r="D9" s="102">
        <v>11</v>
      </c>
      <c r="E9" s="368"/>
      <c r="F9" s="93">
        <v>19726553</v>
      </c>
      <c r="G9" s="353"/>
      <c r="H9" s="371"/>
    </row>
    <row r="10" spans="1:9" ht="16.2" x14ac:dyDescent="0.3">
      <c r="A10" s="367"/>
      <c r="B10" s="370"/>
      <c r="C10" s="219" t="s">
        <v>130</v>
      </c>
      <c r="D10" s="218">
        <v>3</v>
      </c>
      <c r="E10" s="368"/>
      <c r="F10" s="93">
        <v>690000</v>
      </c>
      <c r="G10" s="353"/>
      <c r="H10" s="371"/>
    </row>
    <row r="11" spans="1:9" ht="16.2" x14ac:dyDescent="0.3">
      <c r="A11" s="367"/>
      <c r="B11" s="370"/>
      <c r="C11" s="102" t="s">
        <v>48</v>
      </c>
      <c r="D11" s="102">
        <v>2</v>
      </c>
      <c r="E11" s="368"/>
      <c r="F11" s="139">
        <v>387573</v>
      </c>
      <c r="G11" s="353"/>
      <c r="H11" s="371"/>
    </row>
    <row r="12" spans="1:9" ht="16.2" x14ac:dyDescent="0.3">
      <c r="A12" s="367"/>
      <c r="B12" s="370"/>
      <c r="C12" s="102" t="s">
        <v>47</v>
      </c>
      <c r="D12" s="102"/>
      <c r="E12" s="368"/>
      <c r="F12" s="139"/>
      <c r="G12" s="353"/>
      <c r="H12" s="371"/>
    </row>
    <row r="13" spans="1:9" ht="16.2" x14ac:dyDescent="0.3">
      <c r="A13" s="367"/>
      <c r="B13" s="370"/>
      <c r="C13" s="305" t="s">
        <v>199</v>
      </c>
      <c r="D13" s="102">
        <v>5</v>
      </c>
      <c r="E13" s="368"/>
      <c r="F13" s="139">
        <v>3071810</v>
      </c>
      <c r="G13" s="353"/>
      <c r="H13" s="371"/>
    </row>
    <row r="14" spans="1:9" ht="16.2" x14ac:dyDescent="0.3">
      <c r="A14" s="367"/>
      <c r="B14" s="370"/>
      <c r="C14" s="72" t="s">
        <v>139</v>
      </c>
      <c r="D14" s="102">
        <v>1</v>
      </c>
      <c r="E14" s="368"/>
      <c r="F14" s="139">
        <v>170000</v>
      </c>
      <c r="G14" s="353"/>
      <c r="H14" s="372"/>
    </row>
    <row r="15" spans="1:9" ht="16.2" x14ac:dyDescent="0.3">
      <c r="A15" s="367"/>
      <c r="B15" s="363" t="s">
        <v>83</v>
      </c>
      <c r="C15" s="102" t="s">
        <v>84</v>
      </c>
      <c r="D15" s="102">
        <v>5</v>
      </c>
      <c r="E15" s="368">
        <f>SUM(D15:D17)</f>
        <v>6</v>
      </c>
      <c r="F15" s="139">
        <v>336700</v>
      </c>
      <c r="G15" s="353">
        <f>SUM(F15:F17)</f>
        <v>424280</v>
      </c>
      <c r="H15" s="366" t="s">
        <v>111</v>
      </c>
    </row>
    <row r="16" spans="1:9" ht="16.2" x14ac:dyDescent="0.3">
      <c r="A16" s="367"/>
      <c r="B16" s="363"/>
      <c r="C16" s="344" t="s">
        <v>400</v>
      </c>
      <c r="D16" s="328">
        <v>1</v>
      </c>
      <c r="E16" s="368"/>
      <c r="F16" s="139">
        <v>87580</v>
      </c>
      <c r="G16" s="353"/>
      <c r="H16" s="366"/>
    </row>
    <row r="17" spans="1:8" ht="16.2" x14ac:dyDescent="0.3">
      <c r="A17" s="367"/>
      <c r="B17" s="363"/>
      <c r="C17" s="102" t="s">
        <v>85</v>
      </c>
      <c r="D17" s="102"/>
      <c r="E17" s="368"/>
      <c r="F17" s="139"/>
      <c r="G17" s="353"/>
      <c r="H17" s="366"/>
    </row>
    <row r="18" spans="1:8" ht="16.2" x14ac:dyDescent="0.3">
      <c r="A18" s="367"/>
      <c r="B18" s="364" t="s">
        <v>86</v>
      </c>
      <c r="C18" s="102" t="s">
        <v>46</v>
      </c>
      <c r="D18" s="102">
        <v>11</v>
      </c>
      <c r="E18" s="368">
        <f>SUM(D18:D22)</f>
        <v>19</v>
      </c>
      <c r="F18" s="139">
        <v>6856000</v>
      </c>
      <c r="G18" s="353">
        <f>SUM(F18:F22)</f>
        <v>11781000</v>
      </c>
      <c r="H18" s="366" t="s">
        <v>112</v>
      </c>
    </row>
    <row r="19" spans="1:8" ht="16.2" x14ac:dyDescent="0.3">
      <c r="A19" s="367"/>
      <c r="B19" s="364"/>
      <c r="C19" s="102" t="s">
        <v>87</v>
      </c>
      <c r="D19" s="102">
        <v>3</v>
      </c>
      <c r="E19" s="368"/>
      <c r="F19" s="139">
        <v>1500000</v>
      </c>
      <c r="G19" s="353"/>
      <c r="H19" s="366"/>
    </row>
    <row r="20" spans="1:8" ht="16.2" x14ac:dyDescent="0.3">
      <c r="A20" s="367"/>
      <c r="B20" s="364"/>
      <c r="C20" s="102" t="s">
        <v>88</v>
      </c>
      <c r="D20" s="102">
        <v>4</v>
      </c>
      <c r="E20" s="368"/>
      <c r="F20" s="101">
        <v>2430000</v>
      </c>
      <c r="G20" s="353"/>
      <c r="H20" s="366"/>
    </row>
    <row r="21" spans="1:8" ht="16.2" x14ac:dyDescent="0.3">
      <c r="A21" s="367"/>
      <c r="B21" s="364"/>
      <c r="C21" s="294" t="s">
        <v>151</v>
      </c>
      <c r="D21" s="290">
        <v>1</v>
      </c>
      <c r="E21" s="368"/>
      <c r="F21" s="101">
        <v>995000</v>
      </c>
      <c r="G21" s="353"/>
      <c r="H21" s="366"/>
    </row>
    <row r="22" spans="1:8" ht="16.2" x14ac:dyDescent="0.3">
      <c r="A22" s="367"/>
      <c r="B22" s="364"/>
      <c r="C22" s="102" t="s">
        <v>89</v>
      </c>
      <c r="D22" s="102"/>
      <c r="E22" s="368"/>
      <c r="F22" s="139"/>
      <c r="G22" s="353"/>
      <c r="H22" s="366"/>
    </row>
    <row r="23" spans="1:8" ht="16.2" x14ac:dyDescent="0.3">
      <c r="A23" s="367"/>
      <c r="B23" s="369" t="s">
        <v>90</v>
      </c>
      <c r="C23" s="102" t="s">
        <v>91</v>
      </c>
      <c r="D23" s="102">
        <v>7</v>
      </c>
      <c r="E23" s="368">
        <f>SUM(D23:D26)</f>
        <v>19</v>
      </c>
      <c r="F23" s="139">
        <v>563000</v>
      </c>
      <c r="G23" s="353">
        <f>SUM(F23:F26)</f>
        <v>16311815</v>
      </c>
      <c r="H23" s="373" t="s">
        <v>113</v>
      </c>
    </row>
    <row r="24" spans="1:8" ht="16.2" x14ac:dyDescent="0.3">
      <c r="A24" s="367"/>
      <c r="B24" s="369"/>
      <c r="C24" s="102" t="s">
        <v>92</v>
      </c>
      <c r="D24" s="102">
        <v>1</v>
      </c>
      <c r="E24" s="368"/>
      <c r="F24" s="139">
        <v>134415</v>
      </c>
      <c r="G24" s="353"/>
      <c r="H24" s="371"/>
    </row>
    <row r="25" spans="1:8" ht="16.2" x14ac:dyDescent="0.3">
      <c r="A25" s="367"/>
      <c r="B25" s="369"/>
      <c r="C25" s="98" t="s">
        <v>50</v>
      </c>
      <c r="D25" s="102">
        <v>7</v>
      </c>
      <c r="E25" s="368"/>
      <c r="F25" s="139">
        <v>14598000</v>
      </c>
      <c r="G25" s="353"/>
      <c r="H25" s="371"/>
    </row>
    <row r="26" spans="1:8" ht="16.2" x14ac:dyDescent="0.3">
      <c r="A26" s="367"/>
      <c r="B26" s="369"/>
      <c r="C26" s="102" t="s">
        <v>93</v>
      </c>
      <c r="D26" s="102">
        <v>4</v>
      </c>
      <c r="E26" s="368"/>
      <c r="F26" s="139">
        <v>1016400</v>
      </c>
      <c r="G26" s="353"/>
      <c r="H26" s="372"/>
    </row>
    <row r="27" spans="1:8" ht="16.2" x14ac:dyDescent="0.3">
      <c r="A27" s="367"/>
      <c r="B27" s="365" t="s">
        <v>94</v>
      </c>
      <c r="C27" s="102" t="s">
        <v>91</v>
      </c>
      <c r="D27" s="102"/>
      <c r="E27" s="368">
        <f>SUM(D27:D29)</f>
        <v>19</v>
      </c>
      <c r="F27" s="139"/>
      <c r="G27" s="353">
        <f>SUM(F27:F29)</f>
        <v>3450133</v>
      </c>
      <c r="H27" s="366" t="s">
        <v>114</v>
      </c>
    </row>
    <row r="28" spans="1:8" ht="16.2" x14ac:dyDescent="0.3">
      <c r="A28" s="367"/>
      <c r="B28" s="365"/>
      <c r="C28" s="102" t="s">
        <v>49</v>
      </c>
      <c r="D28" s="102">
        <v>12</v>
      </c>
      <c r="E28" s="368"/>
      <c r="F28" s="139">
        <v>2438133</v>
      </c>
      <c r="G28" s="353"/>
      <c r="H28" s="366"/>
    </row>
    <row r="29" spans="1:8" ht="16.2" x14ac:dyDescent="0.3">
      <c r="A29" s="367"/>
      <c r="B29" s="365"/>
      <c r="C29" s="102" t="s">
        <v>95</v>
      </c>
      <c r="D29" s="102">
        <v>7</v>
      </c>
      <c r="E29" s="368"/>
      <c r="F29" s="139">
        <v>1012000</v>
      </c>
      <c r="G29" s="353"/>
      <c r="H29" s="366"/>
    </row>
    <row r="30" spans="1:8" ht="16.2" x14ac:dyDescent="0.3">
      <c r="A30" s="367"/>
      <c r="B30" s="365" t="s">
        <v>96</v>
      </c>
      <c r="C30" s="102" t="s">
        <v>97</v>
      </c>
      <c r="D30" s="102">
        <v>1</v>
      </c>
      <c r="E30" s="368">
        <f>SUM(D30:D33)</f>
        <v>6</v>
      </c>
      <c r="F30" s="139">
        <v>1100000</v>
      </c>
      <c r="G30" s="353">
        <f>SUM(F30:F33)</f>
        <v>4741000</v>
      </c>
      <c r="H30" s="366"/>
    </row>
    <row r="31" spans="1:8" ht="16.2" x14ac:dyDescent="0.3">
      <c r="A31" s="367"/>
      <c r="B31" s="365"/>
      <c r="C31" s="98" t="s">
        <v>98</v>
      </c>
      <c r="D31" s="102">
        <v>1</v>
      </c>
      <c r="E31" s="368"/>
      <c r="F31" s="139">
        <v>2750000</v>
      </c>
      <c r="G31" s="353"/>
      <c r="H31" s="366"/>
    </row>
    <row r="32" spans="1:8" ht="16.2" x14ac:dyDescent="0.3">
      <c r="A32" s="367"/>
      <c r="B32" s="365"/>
      <c r="C32" s="98" t="s">
        <v>99</v>
      </c>
      <c r="D32" s="102">
        <v>2</v>
      </c>
      <c r="E32" s="368"/>
      <c r="F32" s="139">
        <v>421000</v>
      </c>
      <c r="G32" s="353"/>
      <c r="H32" s="366"/>
    </row>
    <row r="33" spans="1:10" ht="16.2" x14ac:dyDescent="0.3">
      <c r="A33" s="367"/>
      <c r="B33" s="365"/>
      <c r="C33" s="102" t="s">
        <v>100</v>
      </c>
      <c r="D33" s="102">
        <v>2</v>
      </c>
      <c r="E33" s="368"/>
      <c r="F33" s="139">
        <v>470000</v>
      </c>
      <c r="G33" s="353"/>
      <c r="H33" s="366"/>
    </row>
    <row r="34" spans="1:10" ht="16.2" x14ac:dyDescent="0.3">
      <c r="A34" s="351" t="s">
        <v>101</v>
      </c>
      <c r="B34" s="374" t="s">
        <v>102</v>
      </c>
      <c r="C34" s="102" t="s">
        <v>103</v>
      </c>
      <c r="D34" s="102"/>
      <c r="E34" s="354">
        <f>SUM(D34+D35+D36)</f>
        <v>6</v>
      </c>
      <c r="F34" s="139"/>
      <c r="G34" s="357">
        <f>SUM(F34:F36)</f>
        <v>2410750</v>
      </c>
      <c r="H34" s="371"/>
    </row>
    <row r="35" spans="1:10" ht="16.2" x14ac:dyDescent="0.3">
      <c r="A35" s="352"/>
      <c r="B35" s="375"/>
      <c r="C35" s="102" t="s">
        <v>104</v>
      </c>
      <c r="D35" s="102">
        <v>2</v>
      </c>
      <c r="E35" s="355"/>
      <c r="F35" s="139">
        <v>1920000</v>
      </c>
      <c r="G35" s="358"/>
      <c r="H35" s="372"/>
    </row>
    <row r="36" spans="1:10" ht="16.2" x14ac:dyDescent="0.3">
      <c r="A36" s="352"/>
      <c r="B36" s="376"/>
      <c r="C36" s="102" t="s">
        <v>105</v>
      </c>
      <c r="D36" s="102">
        <v>4</v>
      </c>
      <c r="E36" s="356"/>
      <c r="F36" s="139">
        <v>490750</v>
      </c>
      <c r="G36" s="359"/>
      <c r="H36" s="179"/>
    </row>
    <row r="37" spans="1:10" ht="16.2" x14ac:dyDescent="0.3">
      <c r="A37" s="352"/>
      <c r="B37" s="180" t="s">
        <v>66</v>
      </c>
      <c r="C37" s="102" t="s">
        <v>66</v>
      </c>
      <c r="D37" s="102">
        <v>4</v>
      </c>
      <c r="E37" s="102">
        <v>5</v>
      </c>
      <c r="F37" s="199">
        <v>6995000</v>
      </c>
      <c r="G37" s="178">
        <f>SUM(F37)</f>
        <v>6995000</v>
      </c>
      <c r="H37" s="366" t="s">
        <v>115</v>
      </c>
    </row>
    <row r="38" spans="1:10" ht="16.2" x14ac:dyDescent="0.3">
      <c r="A38" s="352"/>
      <c r="B38" s="348" t="s">
        <v>51</v>
      </c>
      <c r="C38" s="102" t="s">
        <v>106</v>
      </c>
      <c r="D38" s="102"/>
      <c r="E38" s="354">
        <f>SUM(D38:D41)</f>
        <v>3</v>
      </c>
      <c r="F38" s="139"/>
      <c r="G38" s="357">
        <f>SUM(F38:F41)</f>
        <v>1405420</v>
      </c>
      <c r="H38" s="366"/>
    </row>
    <row r="39" spans="1:10" ht="16.2" x14ac:dyDescent="0.3">
      <c r="A39" s="352"/>
      <c r="B39" s="349"/>
      <c r="C39" s="232" t="s">
        <v>133</v>
      </c>
      <c r="D39" s="218">
        <v>1</v>
      </c>
      <c r="E39" s="355"/>
      <c r="F39" s="139">
        <v>997500</v>
      </c>
      <c r="G39" s="358"/>
      <c r="H39" s="366"/>
    </row>
    <row r="40" spans="1:10" ht="16.2" x14ac:dyDescent="0.3">
      <c r="A40" s="352"/>
      <c r="B40" s="349"/>
      <c r="C40" s="331" t="s">
        <v>460</v>
      </c>
      <c r="D40" s="330">
        <v>1</v>
      </c>
      <c r="E40" s="355"/>
      <c r="F40" s="139">
        <v>15000</v>
      </c>
      <c r="G40" s="358"/>
      <c r="H40" s="366"/>
    </row>
    <row r="41" spans="1:10" ht="16.2" x14ac:dyDescent="0.3">
      <c r="A41" s="352"/>
      <c r="B41" s="350"/>
      <c r="C41" s="98" t="s">
        <v>53</v>
      </c>
      <c r="D41" s="102">
        <v>1</v>
      </c>
      <c r="E41" s="356"/>
      <c r="F41" s="139">
        <v>392920</v>
      </c>
      <c r="G41" s="359"/>
      <c r="H41" s="366"/>
      <c r="J41" s="182"/>
    </row>
    <row r="42" spans="1:10" ht="16.5" hidden="1" customHeight="1" x14ac:dyDescent="0.3">
      <c r="A42" s="352"/>
      <c r="B42" s="102"/>
      <c r="C42" s="102"/>
      <c r="D42" s="102"/>
      <c r="E42" s="102"/>
      <c r="F42" s="139"/>
      <c r="G42" s="178"/>
      <c r="H42" s="366"/>
    </row>
    <row r="43" spans="1:10" ht="16.5" hidden="1" customHeight="1" x14ac:dyDescent="0.3">
      <c r="A43" s="352"/>
      <c r="B43" s="102"/>
      <c r="C43" s="102"/>
      <c r="D43" s="102"/>
      <c r="E43" s="102"/>
      <c r="F43" s="139"/>
      <c r="G43" s="178"/>
      <c r="H43" s="366"/>
    </row>
    <row r="44" spans="1:10" ht="16.5" hidden="1" customHeight="1" x14ac:dyDescent="0.3">
      <c r="A44" s="352"/>
      <c r="B44" s="102"/>
      <c r="C44" s="102"/>
      <c r="D44" s="102"/>
      <c r="E44" s="102"/>
      <c r="F44" s="139"/>
      <c r="G44" s="178"/>
      <c r="H44" s="366"/>
    </row>
    <row r="45" spans="1:10" ht="16.5" hidden="1" customHeight="1" x14ac:dyDescent="0.3">
      <c r="A45" s="352"/>
      <c r="B45" s="102"/>
      <c r="C45" s="102"/>
      <c r="D45" s="102"/>
      <c r="E45" s="102"/>
      <c r="F45" s="139"/>
      <c r="G45" s="178"/>
      <c r="H45" s="366"/>
    </row>
    <row r="46" spans="1:10" ht="16.5" hidden="1" customHeight="1" x14ac:dyDescent="0.3">
      <c r="A46" s="352"/>
      <c r="B46" s="102"/>
      <c r="C46" s="102"/>
      <c r="D46" s="102"/>
      <c r="E46" s="102"/>
      <c r="F46" s="139"/>
      <c r="G46" s="178"/>
      <c r="H46" s="366"/>
    </row>
    <row r="47" spans="1:10" ht="16.5" customHeight="1" x14ac:dyDescent="0.3">
      <c r="A47" s="352"/>
      <c r="B47" s="346" t="s">
        <v>705</v>
      </c>
      <c r="C47" s="86"/>
      <c r="D47" s="86">
        <v>1</v>
      </c>
      <c r="E47" s="86">
        <v>1</v>
      </c>
      <c r="F47" s="87">
        <v>9000</v>
      </c>
      <c r="G47" s="89">
        <f>F47</f>
        <v>9000</v>
      </c>
      <c r="H47" s="183"/>
    </row>
    <row r="48" spans="1:10" ht="16.8" thickBot="1" x14ac:dyDescent="0.35">
      <c r="A48" s="352"/>
      <c r="B48" s="318" t="s">
        <v>357</v>
      </c>
      <c r="C48" s="147"/>
      <c r="D48" s="147">
        <v>1</v>
      </c>
      <c r="E48" s="147">
        <f>SUM(D48:D48)</f>
        <v>1</v>
      </c>
      <c r="F48" s="184">
        <v>100000</v>
      </c>
      <c r="G48" s="181">
        <f>SUM(F48:F48)</f>
        <v>100000</v>
      </c>
      <c r="H48" s="185"/>
      <c r="I48" s="217">
        <f>SUM(G37:G48)</f>
        <v>8509420</v>
      </c>
    </row>
    <row r="49" spans="1:8" ht="17.399999999999999" thickTop="1" thickBot="1" x14ac:dyDescent="0.35">
      <c r="A49" s="186" t="s">
        <v>107</v>
      </c>
      <c r="B49" s="187"/>
      <c r="C49" s="187"/>
      <c r="D49" s="187"/>
      <c r="E49" s="187">
        <f>SUM(E3:E48)</f>
        <v>130</v>
      </c>
      <c r="F49" s="188"/>
      <c r="G49" s="189">
        <f>SUM(G3:G48)</f>
        <v>102669895</v>
      </c>
      <c r="H49" s="190"/>
    </row>
    <row r="50" spans="1:8" ht="16.2" thickTop="1" x14ac:dyDescent="0.3">
      <c r="A50" s="173"/>
      <c r="G50" s="173"/>
    </row>
    <row r="51" spans="1:8" x14ac:dyDescent="0.3">
      <c r="A51" s="173"/>
      <c r="G51" s="173"/>
    </row>
    <row r="52" spans="1:8" x14ac:dyDescent="0.3">
      <c r="A52" s="173"/>
      <c r="G52" s="173"/>
    </row>
    <row r="53" spans="1:8" ht="20.399999999999999" x14ac:dyDescent="0.3">
      <c r="A53" s="173"/>
      <c r="E53" s="227"/>
      <c r="F53" s="228"/>
      <c r="G53" s="173"/>
    </row>
    <row r="54" spans="1:8" ht="20.399999999999999" x14ac:dyDescent="0.3">
      <c r="A54" s="173"/>
      <c r="E54" s="229"/>
      <c r="F54" s="230"/>
      <c r="G54" s="173"/>
    </row>
    <row r="55" spans="1:8" ht="20.399999999999999" x14ac:dyDescent="0.3">
      <c r="A55" s="173"/>
      <c r="E55" s="229"/>
      <c r="F55" s="230"/>
      <c r="G55" s="173"/>
    </row>
    <row r="56" spans="1:8" ht="20.399999999999999" x14ac:dyDescent="0.3">
      <c r="A56" s="173"/>
      <c r="E56" s="229"/>
      <c r="F56" s="230"/>
      <c r="G56" s="173"/>
    </row>
    <row r="57" spans="1:8" ht="20.399999999999999" x14ac:dyDescent="0.3">
      <c r="A57" s="173"/>
      <c r="E57" s="229"/>
      <c r="F57" s="230"/>
      <c r="G57" s="173"/>
    </row>
    <row r="58" spans="1:8" x14ac:dyDescent="0.3">
      <c r="A58" s="173"/>
      <c r="E58" s="231"/>
      <c r="F58" s="231"/>
      <c r="G58" s="173"/>
    </row>
  </sheetData>
  <mergeCells count="35">
    <mergeCell ref="H37:H46"/>
    <mergeCell ref="E34:E36"/>
    <mergeCell ref="B3:B14"/>
    <mergeCell ref="E3:E14"/>
    <mergeCell ref="E27:E29"/>
    <mergeCell ref="E23:E26"/>
    <mergeCell ref="E15:E17"/>
    <mergeCell ref="E18:E22"/>
    <mergeCell ref="H3:H14"/>
    <mergeCell ref="H27:H29"/>
    <mergeCell ref="H23:H26"/>
    <mergeCell ref="H34:H35"/>
    <mergeCell ref="G27:G29"/>
    <mergeCell ref="G23:G26"/>
    <mergeCell ref="G34:G36"/>
    <mergeCell ref="B34:B36"/>
    <mergeCell ref="A1:H1"/>
    <mergeCell ref="B15:B17"/>
    <mergeCell ref="B18:B22"/>
    <mergeCell ref="B27:B29"/>
    <mergeCell ref="H15:H17"/>
    <mergeCell ref="H18:H22"/>
    <mergeCell ref="A3:A33"/>
    <mergeCell ref="B30:B33"/>
    <mergeCell ref="E30:E33"/>
    <mergeCell ref="G30:G33"/>
    <mergeCell ref="H30:H33"/>
    <mergeCell ref="B23:B26"/>
    <mergeCell ref="B38:B41"/>
    <mergeCell ref="A34:A48"/>
    <mergeCell ref="G3:G14"/>
    <mergeCell ref="G15:G17"/>
    <mergeCell ref="G18:G22"/>
    <mergeCell ref="E38:E41"/>
    <mergeCell ref="G38:G41"/>
  </mergeCells>
  <phoneticPr fontId="1" type="noConversion"/>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6"/>
  <sheetViews>
    <sheetView topLeftCell="A64" zoomScale="86" zoomScaleNormal="86" workbookViewId="0">
      <selection activeCell="C69" sqref="C69"/>
    </sheetView>
  </sheetViews>
  <sheetFormatPr defaultRowHeight="15.6" x14ac:dyDescent="0.3"/>
  <cols>
    <col min="1" max="1" width="12.109375" style="110" customWidth="1"/>
    <col min="2" max="2" width="17.6640625" style="110" customWidth="1"/>
    <col min="3" max="3" width="14" style="110" customWidth="1"/>
    <col min="4" max="4" width="13.21875" style="110" customWidth="1"/>
    <col min="5" max="5" width="42.33203125" style="110" customWidth="1"/>
    <col min="6" max="6" width="23.109375" style="110" customWidth="1"/>
    <col min="7" max="7" width="17.6640625" style="110" customWidth="1"/>
    <col min="8" max="8" width="16" style="110" customWidth="1"/>
    <col min="9" max="9" width="25.44140625" style="110" customWidth="1"/>
    <col min="10" max="10" width="17.77734375" style="168" customWidth="1"/>
    <col min="11" max="11" width="15.33203125" style="110" bestFit="1" customWidth="1"/>
    <col min="12" max="16384" width="8.88671875" style="110"/>
  </cols>
  <sheetData>
    <row r="1" spans="1:11" ht="16.2" x14ac:dyDescent="0.3">
      <c r="A1" s="125" t="s">
        <v>68</v>
      </c>
      <c r="B1" s="126" t="s">
        <v>69</v>
      </c>
      <c r="C1" s="126" t="s">
        <v>70</v>
      </c>
      <c r="D1" s="126" t="s">
        <v>71</v>
      </c>
      <c r="E1" s="126" t="s">
        <v>72</v>
      </c>
      <c r="F1" s="6" t="s">
        <v>122</v>
      </c>
      <c r="G1" s="6" t="s">
        <v>123</v>
      </c>
      <c r="H1" s="126" t="s">
        <v>73</v>
      </c>
      <c r="I1" s="127" t="s">
        <v>74</v>
      </c>
      <c r="J1" s="128" t="s">
        <v>75</v>
      </c>
    </row>
    <row r="2" spans="1:11" ht="32.4" x14ac:dyDescent="0.3">
      <c r="A2" s="374" t="s">
        <v>76</v>
      </c>
      <c r="B2" s="385" t="s">
        <v>77</v>
      </c>
      <c r="C2" s="99">
        <v>1</v>
      </c>
      <c r="D2" s="306" t="s">
        <v>419</v>
      </c>
      <c r="E2" s="306" t="s">
        <v>420</v>
      </c>
      <c r="F2" s="306" t="s">
        <v>421</v>
      </c>
      <c r="G2" s="306" t="s">
        <v>191</v>
      </c>
      <c r="H2" s="306" t="s">
        <v>168</v>
      </c>
      <c r="I2" s="306" t="s">
        <v>156</v>
      </c>
      <c r="J2" s="203">
        <v>349090</v>
      </c>
    </row>
    <row r="3" spans="1:11" ht="30" customHeight="1" x14ac:dyDescent="0.3">
      <c r="A3" s="375"/>
      <c r="B3" s="386"/>
      <c r="C3" s="102">
        <v>1</v>
      </c>
      <c r="D3" s="307">
        <v>1091004</v>
      </c>
      <c r="E3" s="306" t="s">
        <v>422</v>
      </c>
      <c r="F3" s="306" t="s">
        <v>421</v>
      </c>
      <c r="G3" s="306" t="s">
        <v>191</v>
      </c>
      <c r="H3" s="306" t="s">
        <v>168</v>
      </c>
      <c r="I3" s="306" t="s">
        <v>423</v>
      </c>
      <c r="J3" s="203">
        <v>187000</v>
      </c>
    </row>
    <row r="4" spans="1:11" ht="30" customHeight="1" x14ac:dyDescent="0.3">
      <c r="A4" s="375"/>
      <c r="B4" s="386"/>
      <c r="C4" s="268"/>
      <c r="D4" s="129"/>
      <c r="E4" s="243"/>
      <c r="F4" s="207"/>
      <c r="G4" s="207"/>
      <c r="H4" s="207"/>
      <c r="I4" s="207"/>
      <c r="J4" s="203"/>
    </row>
    <row r="5" spans="1:11" ht="30" customHeight="1" x14ac:dyDescent="0.3">
      <c r="A5" s="375"/>
      <c r="B5" s="386"/>
      <c r="C5" s="268"/>
      <c r="D5" s="306"/>
      <c r="E5" s="306"/>
      <c r="F5" s="306"/>
      <c r="G5" s="306"/>
      <c r="H5" s="306"/>
      <c r="I5" s="306"/>
      <c r="J5" s="248"/>
    </row>
    <row r="6" spans="1:11" ht="16.2" x14ac:dyDescent="0.3">
      <c r="A6" s="131" t="s">
        <v>52</v>
      </c>
      <c r="B6" s="131"/>
      <c r="C6" s="132">
        <f>SUM(C2:C5)</f>
        <v>2</v>
      </c>
      <c r="D6" s="133"/>
      <c r="E6" s="133"/>
      <c r="F6" s="133"/>
      <c r="G6" s="133"/>
      <c r="H6" s="133"/>
      <c r="I6" s="133"/>
      <c r="J6" s="109">
        <f>SUM(J2:J5)</f>
        <v>536090</v>
      </c>
    </row>
    <row r="7" spans="1:11" ht="48.6" x14ac:dyDescent="0.3">
      <c r="A7" s="381"/>
      <c r="B7" s="381" t="s">
        <v>78</v>
      </c>
      <c r="C7" s="134">
        <v>1</v>
      </c>
      <c r="D7" s="108"/>
      <c r="E7" s="306" t="s">
        <v>446</v>
      </c>
      <c r="F7" s="306" t="s">
        <v>447</v>
      </c>
      <c r="G7" s="306" t="s">
        <v>448</v>
      </c>
      <c r="H7" s="306" t="s">
        <v>449</v>
      </c>
      <c r="I7" s="306" t="s">
        <v>450</v>
      </c>
      <c r="J7" s="203">
        <v>400000</v>
      </c>
    </row>
    <row r="8" spans="1:11" ht="16.2" x14ac:dyDescent="0.3">
      <c r="A8" s="387"/>
      <c r="B8" s="387"/>
      <c r="C8" s="134">
        <v>1</v>
      </c>
      <c r="D8" s="208">
        <v>1101019</v>
      </c>
      <c r="E8" s="306" t="s">
        <v>569</v>
      </c>
      <c r="F8" s="306" t="s">
        <v>570</v>
      </c>
      <c r="G8" s="306" t="s">
        <v>571</v>
      </c>
      <c r="H8" s="306" t="s">
        <v>572</v>
      </c>
      <c r="I8" s="306" t="s">
        <v>573</v>
      </c>
      <c r="J8" s="248">
        <v>600000</v>
      </c>
      <c r="K8" s="203"/>
    </row>
    <row r="9" spans="1:11" ht="32.4" x14ac:dyDescent="0.3">
      <c r="A9" s="387"/>
      <c r="B9" s="387"/>
      <c r="C9" s="134">
        <v>1</v>
      </c>
      <c r="D9" s="307">
        <v>1101047</v>
      </c>
      <c r="E9" s="306" t="s">
        <v>640</v>
      </c>
      <c r="F9" s="306" t="s">
        <v>641</v>
      </c>
      <c r="G9" s="306" t="s">
        <v>642</v>
      </c>
      <c r="H9" s="306" t="s">
        <v>643</v>
      </c>
      <c r="I9" s="306" t="s">
        <v>644</v>
      </c>
      <c r="J9" s="203">
        <v>600000</v>
      </c>
    </row>
    <row r="10" spans="1:11" ht="16.2" x14ac:dyDescent="0.3">
      <c r="A10" s="131" t="s">
        <v>52</v>
      </c>
      <c r="B10" s="131"/>
      <c r="C10" s="132">
        <f>SUM(C7:C9)</f>
        <v>3</v>
      </c>
      <c r="D10" s="136"/>
      <c r="E10" s="137"/>
      <c r="F10" s="137"/>
      <c r="G10" s="137"/>
      <c r="H10" s="137"/>
      <c r="I10" s="137"/>
      <c r="J10" s="109">
        <f>SUM(J7:J9)</f>
        <v>1600000</v>
      </c>
      <c r="K10" s="135"/>
    </row>
    <row r="11" spans="1:11" ht="16.2" customHeight="1" x14ac:dyDescent="0.3">
      <c r="A11" s="381"/>
      <c r="B11" s="383" t="s">
        <v>79</v>
      </c>
      <c r="C11" s="134"/>
      <c r="D11" s="91"/>
      <c r="E11" s="308"/>
      <c r="F11" s="308"/>
      <c r="G11" s="308"/>
      <c r="H11" s="308"/>
      <c r="I11" s="308"/>
      <c r="J11" s="93"/>
      <c r="K11" s="135"/>
    </row>
    <row r="12" spans="1:11" x14ac:dyDescent="0.3">
      <c r="A12" s="382"/>
      <c r="B12" s="384"/>
      <c r="C12" s="121"/>
      <c r="D12" s="138"/>
      <c r="E12" s="139"/>
      <c r="F12" s="130"/>
      <c r="G12" s="139"/>
      <c r="H12" s="139"/>
      <c r="I12" s="139"/>
      <c r="J12" s="139"/>
      <c r="K12" s="135"/>
    </row>
    <row r="13" spans="1:11" ht="16.2" x14ac:dyDescent="0.3">
      <c r="A13" s="131" t="s">
        <v>52</v>
      </c>
      <c r="B13" s="131"/>
      <c r="C13" s="132">
        <f>SUM(C11:C12)</f>
        <v>0</v>
      </c>
      <c r="D13" s="136"/>
      <c r="E13" s="137"/>
      <c r="F13" s="137"/>
      <c r="G13" s="137"/>
      <c r="H13" s="137"/>
      <c r="I13" s="137"/>
      <c r="J13" s="109">
        <f>SUM(J11:J12)</f>
        <v>0</v>
      </c>
      <c r="K13" s="135"/>
    </row>
    <row r="14" spans="1:11" ht="16.2" customHeight="1" x14ac:dyDescent="0.3">
      <c r="A14" s="354"/>
      <c r="B14" s="392" t="s">
        <v>199</v>
      </c>
      <c r="C14" s="102">
        <v>1</v>
      </c>
      <c r="D14" s="307">
        <v>1101008</v>
      </c>
      <c r="E14" s="306" t="s">
        <v>189</v>
      </c>
      <c r="F14" s="306" t="s">
        <v>190</v>
      </c>
      <c r="G14" s="306" t="s">
        <v>191</v>
      </c>
      <c r="H14" s="306" t="s">
        <v>192</v>
      </c>
      <c r="I14" s="306" t="s">
        <v>193</v>
      </c>
      <c r="J14" s="203">
        <v>436000</v>
      </c>
    </row>
    <row r="15" spans="1:11" ht="16.2" x14ac:dyDescent="0.3">
      <c r="A15" s="355"/>
      <c r="B15" s="386"/>
      <c r="C15" s="241">
        <v>1</v>
      </c>
      <c r="D15" s="317"/>
      <c r="E15" s="306" t="s">
        <v>194</v>
      </c>
      <c r="F15" s="317" t="s">
        <v>195</v>
      </c>
      <c r="G15" s="317" t="s">
        <v>196</v>
      </c>
      <c r="H15" s="317" t="s">
        <v>197</v>
      </c>
      <c r="I15" s="317" t="s">
        <v>198</v>
      </c>
      <c r="J15" s="203">
        <v>1500000</v>
      </c>
    </row>
    <row r="16" spans="1:11" ht="32.4" x14ac:dyDescent="0.3">
      <c r="A16" s="355"/>
      <c r="B16" s="386"/>
      <c r="C16" s="328">
        <v>1</v>
      </c>
      <c r="D16" s="72" t="s">
        <v>402</v>
      </c>
      <c r="E16" s="306" t="s">
        <v>377</v>
      </c>
      <c r="F16" s="306" t="s">
        <v>199</v>
      </c>
      <c r="G16" s="306" t="s">
        <v>374</v>
      </c>
      <c r="H16" s="306" t="s">
        <v>375</v>
      </c>
      <c r="I16" s="306" t="s">
        <v>376</v>
      </c>
      <c r="J16" s="203">
        <v>670810</v>
      </c>
    </row>
    <row r="17" spans="1:11" ht="32.4" x14ac:dyDescent="0.3">
      <c r="A17" s="355"/>
      <c r="B17" s="386"/>
      <c r="C17" s="334">
        <v>1</v>
      </c>
      <c r="D17" s="307">
        <v>1101037</v>
      </c>
      <c r="E17" s="306" t="s">
        <v>529</v>
      </c>
      <c r="F17" s="306" t="s">
        <v>190</v>
      </c>
      <c r="G17" s="306" t="s">
        <v>374</v>
      </c>
      <c r="H17" s="306" t="s">
        <v>530</v>
      </c>
      <c r="I17" s="306" t="s">
        <v>531</v>
      </c>
      <c r="J17" s="203">
        <v>335000</v>
      </c>
    </row>
    <row r="18" spans="1:11" ht="32.4" x14ac:dyDescent="0.3">
      <c r="A18" s="356"/>
      <c r="B18" s="393"/>
      <c r="C18" s="102">
        <v>1</v>
      </c>
      <c r="D18" s="307"/>
      <c r="E18" s="306" t="s">
        <v>583</v>
      </c>
      <c r="F18" s="306" t="s">
        <v>195</v>
      </c>
      <c r="G18" s="306" t="s">
        <v>584</v>
      </c>
      <c r="H18" s="306" t="s">
        <v>585</v>
      </c>
      <c r="I18" s="306" t="s">
        <v>586</v>
      </c>
      <c r="J18" s="248">
        <v>130000</v>
      </c>
    </row>
    <row r="19" spans="1:11" ht="16.2" x14ac:dyDescent="0.3">
      <c r="A19" s="140" t="s">
        <v>52</v>
      </c>
      <c r="B19" s="131"/>
      <c r="C19" s="131">
        <f>SUM(C14:C18)</f>
        <v>5</v>
      </c>
      <c r="D19" s="131"/>
      <c r="E19" s="131"/>
      <c r="F19" s="131"/>
      <c r="G19" s="131"/>
      <c r="H19" s="131"/>
      <c r="I19" s="141"/>
      <c r="J19" s="142">
        <f>SUM(J14:J18)</f>
        <v>3071810</v>
      </c>
    </row>
    <row r="20" spans="1:11" ht="32.4" x14ac:dyDescent="0.3">
      <c r="A20" s="390"/>
      <c r="B20" s="388" t="s">
        <v>137</v>
      </c>
      <c r="C20" s="102">
        <v>1</v>
      </c>
      <c r="D20" s="307">
        <v>1101032</v>
      </c>
      <c r="E20" s="306" t="s">
        <v>442</v>
      </c>
      <c r="F20" s="306" t="s">
        <v>137</v>
      </c>
      <c r="G20" s="306" t="s">
        <v>443</v>
      </c>
      <c r="H20" s="306" t="s">
        <v>444</v>
      </c>
      <c r="I20" s="306" t="s">
        <v>445</v>
      </c>
      <c r="J20" s="203">
        <v>132000</v>
      </c>
    </row>
    <row r="21" spans="1:11" ht="32.4" x14ac:dyDescent="0.3">
      <c r="A21" s="390"/>
      <c r="B21" s="388"/>
      <c r="C21" s="143">
        <v>1</v>
      </c>
      <c r="D21" s="205">
        <v>1101054</v>
      </c>
      <c r="E21" s="259" t="s">
        <v>692</v>
      </c>
      <c r="F21" s="259" t="s">
        <v>137</v>
      </c>
      <c r="G21" s="259" t="s">
        <v>693</v>
      </c>
      <c r="H21" s="259" t="s">
        <v>694</v>
      </c>
      <c r="I21" s="259" t="s">
        <v>695</v>
      </c>
      <c r="J21" s="203">
        <v>200000</v>
      </c>
    </row>
    <row r="22" spans="1:11" ht="16.2" x14ac:dyDescent="0.3">
      <c r="A22" s="390"/>
      <c r="B22" s="388"/>
      <c r="C22" s="143"/>
      <c r="D22" s="200"/>
      <c r="E22" s="201"/>
      <c r="F22" s="92"/>
      <c r="G22" s="92"/>
      <c r="H22" s="92"/>
      <c r="I22" s="92"/>
      <c r="J22" s="203"/>
    </row>
    <row r="23" spans="1:11" ht="16.2" x14ac:dyDescent="0.3">
      <c r="A23" s="390"/>
      <c r="B23" s="388"/>
      <c r="C23" s="251"/>
      <c r="E23" s="240"/>
      <c r="F23" s="225"/>
      <c r="G23" s="225"/>
      <c r="H23" s="225"/>
      <c r="I23" s="225"/>
      <c r="J23" s="203"/>
    </row>
    <row r="24" spans="1:11" ht="16.2" x14ac:dyDescent="0.3">
      <c r="A24" s="390"/>
      <c r="B24" s="388"/>
      <c r="C24" s="265"/>
      <c r="D24" s="200"/>
      <c r="E24" s="224"/>
      <c r="F24" s="225"/>
      <c r="G24" s="225"/>
      <c r="H24" s="225"/>
      <c r="I24" s="225"/>
      <c r="J24" s="203"/>
    </row>
    <row r="25" spans="1:11" ht="16.8" thickBot="1" x14ac:dyDescent="0.35">
      <c r="A25" s="391"/>
      <c r="B25" s="389"/>
      <c r="C25" s="143"/>
      <c r="D25" s="200"/>
      <c r="E25" s="266"/>
      <c r="F25" s="207"/>
      <c r="G25" s="207"/>
      <c r="H25" s="225"/>
      <c r="I25" s="207"/>
      <c r="J25" s="203"/>
    </row>
    <row r="26" spans="1:11" ht="17.399999999999999" thickTop="1" thickBot="1" x14ac:dyDescent="0.35">
      <c r="A26" s="140" t="s">
        <v>52</v>
      </c>
      <c r="B26" s="131"/>
      <c r="C26" s="131">
        <f>SUM(C20:C25)</f>
        <v>2</v>
      </c>
      <c r="D26" s="133"/>
      <c r="E26" s="133"/>
      <c r="F26" s="133"/>
      <c r="G26" s="133"/>
      <c r="H26" s="133"/>
      <c r="I26" s="144"/>
      <c r="J26" s="145">
        <f>SUM(J20:J25)</f>
        <v>332000</v>
      </c>
      <c r="K26" s="189"/>
    </row>
    <row r="27" spans="1:11" ht="33" thickTop="1" x14ac:dyDescent="0.3">
      <c r="A27" s="379"/>
      <c r="B27" s="377" t="s">
        <v>136</v>
      </c>
      <c r="C27" s="233">
        <v>1</v>
      </c>
      <c r="D27" s="307" t="s">
        <v>506</v>
      </c>
      <c r="E27" s="317" t="s">
        <v>507</v>
      </c>
      <c r="F27" s="306" t="s">
        <v>508</v>
      </c>
      <c r="G27" s="306" t="s">
        <v>509</v>
      </c>
      <c r="H27" s="306" t="s">
        <v>510</v>
      </c>
      <c r="I27" s="306" t="s">
        <v>511</v>
      </c>
      <c r="J27" s="203">
        <v>19120000</v>
      </c>
      <c r="K27" s="289">
        <f>J27+J28</f>
        <v>20100000</v>
      </c>
    </row>
    <row r="28" spans="1:11" ht="32.4" x14ac:dyDescent="0.3">
      <c r="A28" s="380"/>
      <c r="B28" s="378"/>
      <c r="C28" s="233">
        <v>1</v>
      </c>
      <c r="D28" s="307" t="s">
        <v>512</v>
      </c>
      <c r="E28" s="306" t="s">
        <v>513</v>
      </c>
      <c r="F28" s="306" t="s">
        <v>508</v>
      </c>
      <c r="G28" s="306" t="s">
        <v>509</v>
      </c>
      <c r="H28" s="306" t="s">
        <v>514</v>
      </c>
      <c r="I28" s="306" t="s">
        <v>515</v>
      </c>
      <c r="J28" s="203">
        <v>980000</v>
      </c>
      <c r="K28" s="289"/>
    </row>
    <row r="29" spans="1:11" ht="16.2" x14ac:dyDescent="0.3">
      <c r="A29" s="380"/>
      <c r="B29" s="378"/>
      <c r="C29" s="235"/>
      <c r="D29" s="236"/>
      <c r="E29" s="224"/>
      <c r="F29" s="225"/>
      <c r="G29" s="225"/>
      <c r="H29" s="225"/>
      <c r="I29" s="225"/>
      <c r="J29" s="203"/>
    </row>
    <row r="30" spans="1:11" x14ac:dyDescent="0.3">
      <c r="A30" s="159"/>
      <c r="B30" s="160"/>
      <c r="C30" s="131">
        <f>SUM(C27:C29)</f>
        <v>2</v>
      </c>
      <c r="D30" s="133"/>
      <c r="E30" s="133"/>
      <c r="F30" s="133"/>
      <c r="G30" s="133"/>
      <c r="H30" s="133"/>
      <c r="I30" s="144"/>
      <c r="J30" s="234">
        <f>SUM(J27:J29)</f>
        <v>20100000</v>
      </c>
    </row>
    <row r="31" spans="1:11" ht="32.4" customHeight="1" x14ac:dyDescent="0.3">
      <c r="A31" s="146"/>
      <c r="B31" s="147" t="s">
        <v>81</v>
      </c>
      <c r="C31" s="102">
        <v>1</v>
      </c>
      <c r="D31" s="306" t="s">
        <v>169</v>
      </c>
      <c r="E31" s="306" t="s">
        <v>170</v>
      </c>
      <c r="F31" s="306" t="s">
        <v>171</v>
      </c>
      <c r="G31" s="306" t="s">
        <v>172</v>
      </c>
      <c r="H31" s="306" t="s">
        <v>173</v>
      </c>
      <c r="I31" s="306" t="s">
        <v>174</v>
      </c>
      <c r="J31" s="203">
        <v>108271</v>
      </c>
    </row>
    <row r="32" spans="1:11" ht="32.4" x14ac:dyDescent="0.3">
      <c r="A32" s="148"/>
      <c r="B32" s="149"/>
      <c r="C32" s="102">
        <v>1</v>
      </c>
      <c r="D32" s="306"/>
      <c r="E32" s="306" t="s">
        <v>175</v>
      </c>
      <c r="F32" s="306" t="s">
        <v>176</v>
      </c>
      <c r="G32" s="306" t="s">
        <v>177</v>
      </c>
      <c r="H32" s="306" t="s">
        <v>178</v>
      </c>
      <c r="I32" s="306" t="s">
        <v>179</v>
      </c>
      <c r="J32" s="203">
        <v>691200</v>
      </c>
    </row>
    <row r="33" spans="1:10" s="151" customFormat="1" ht="15.75" customHeight="1" x14ac:dyDescent="0.3">
      <c r="A33" s="148"/>
      <c r="B33" s="149"/>
      <c r="C33" s="150">
        <v>1</v>
      </c>
      <c r="D33" s="316">
        <v>1101010</v>
      </c>
      <c r="E33" s="306" t="s">
        <v>212</v>
      </c>
      <c r="F33" s="317" t="s">
        <v>213</v>
      </c>
      <c r="G33" s="317" t="s">
        <v>214</v>
      </c>
      <c r="H33" s="306" t="s">
        <v>215</v>
      </c>
      <c r="I33" s="306" t="s">
        <v>216</v>
      </c>
      <c r="J33" s="203">
        <v>500000</v>
      </c>
    </row>
    <row r="34" spans="1:10" s="151" customFormat="1" ht="16.5" customHeight="1" x14ac:dyDescent="0.3">
      <c r="A34" s="148"/>
      <c r="B34" s="149"/>
      <c r="C34" s="150">
        <v>1</v>
      </c>
      <c r="D34" s="307">
        <v>1104004</v>
      </c>
      <c r="E34" s="306" t="s">
        <v>218</v>
      </c>
      <c r="F34" s="306" t="s">
        <v>171</v>
      </c>
      <c r="G34" s="306" t="s">
        <v>219</v>
      </c>
      <c r="H34" s="306" t="s">
        <v>220</v>
      </c>
      <c r="I34" s="306" t="s">
        <v>221</v>
      </c>
      <c r="J34" s="203">
        <v>1150000</v>
      </c>
    </row>
    <row r="35" spans="1:10" s="151" customFormat="1" ht="16.5" customHeight="1" x14ac:dyDescent="0.3">
      <c r="A35" s="148"/>
      <c r="B35" s="149"/>
      <c r="C35" s="150">
        <v>1</v>
      </c>
      <c r="D35" s="307" t="s">
        <v>222</v>
      </c>
      <c r="E35" s="306" t="s">
        <v>223</v>
      </c>
      <c r="F35" s="306" t="s">
        <v>224</v>
      </c>
      <c r="G35" s="306" t="s">
        <v>225</v>
      </c>
      <c r="H35" s="306" t="s">
        <v>227</v>
      </c>
      <c r="I35" s="306" t="s">
        <v>228</v>
      </c>
      <c r="J35" s="203">
        <v>150000</v>
      </c>
    </row>
    <row r="36" spans="1:10" s="151" customFormat="1" ht="16.5" customHeight="1" x14ac:dyDescent="0.3">
      <c r="A36" s="148"/>
      <c r="B36" s="149"/>
      <c r="C36" s="152">
        <v>1</v>
      </c>
      <c r="D36" s="307">
        <v>1104003</v>
      </c>
      <c r="E36" s="306" t="s">
        <v>325</v>
      </c>
      <c r="F36" s="306" t="s">
        <v>326</v>
      </c>
      <c r="G36" s="306" t="s">
        <v>177</v>
      </c>
      <c r="H36" s="306" t="s">
        <v>327</v>
      </c>
      <c r="I36" s="306" t="s">
        <v>328</v>
      </c>
      <c r="J36" s="203">
        <v>864000</v>
      </c>
    </row>
    <row r="37" spans="1:10" s="151" customFormat="1" ht="16.5" customHeight="1" x14ac:dyDescent="0.3">
      <c r="A37" s="284"/>
      <c r="B37" s="282"/>
      <c r="C37" s="283">
        <v>1</v>
      </c>
      <c r="D37" s="307">
        <v>1101035</v>
      </c>
      <c r="E37" s="306" t="s">
        <v>486</v>
      </c>
      <c r="F37" s="306" t="s">
        <v>487</v>
      </c>
      <c r="G37" s="306" t="s">
        <v>488</v>
      </c>
      <c r="H37" s="306" t="s">
        <v>490</v>
      </c>
      <c r="I37" s="306" t="s">
        <v>491</v>
      </c>
      <c r="J37" s="203">
        <v>1000000</v>
      </c>
    </row>
    <row r="38" spans="1:10" s="151" customFormat="1" ht="16.5" customHeight="1" x14ac:dyDescent="0.3">
      <c r="A38" s="284"/>
      <c r="B38" s="282"/>
      <c r="C38" s="283">
        <v>1</v>
      </c>
      <c r="D38" s="307">
        <v>1101034</v>
      </c>
      <c r="E38" s="306" t="s">
        <v>492</v>
      </c>
      <c r="F38" s="306" t="s">
        <v>326</v>
      </c>
      <c r="G38" s="306" t="s">
        <v>493</v>
      </c>
      <c r="H38" s="306" t="s">
        <v>489</v>
      </c>
      <c r="I38" s="306" t="s">
        <v>494</v>
      </c>
      <c r="J38" s="203">
        <v>150000</v>
      </c>
    </row>
    <row r="39" spans="1:10" s="151" customFormat="1" ht="16.5" customHeight="1" x14ac:dyDescent="0.3">
      <c r="A39" s="284"/>
      <c r="B39" s="282"/>
      <c r="C39" s="152">
        <v>1</v>
      </c>
      <c r="D39" s="200">
        <v>1104006</v>
      </c>
      <c r="E39" s="306" t="s">
        <v>532</v>
      </c>
      <c r="F39" s="306" t="s">
        <v>533</v>
      </c>
      <c r="G39" s="306" t="s">
        <v>534</v>
      </c>
      <c r="H39" s="306" t="s">
        <v>220</v>
      </c>
      <c r="I39" s="338" t="s">
        <v>587</v>
      </c>
      <c r="J39" s="202">
        <v>800000</v>
      </c>
    </row>
    <row r="40" spans="1:10" s="151" customFormat="1" ht="16.5" customHeight="1" x14ac:dyDescent="0.3">
      <c r="A40" s="284"/>
      <c r="B40" s="282"/>
      <c r="C40" s="152">
        <v>1</v>
      </c>
      <c r="D40" s="200"/>
      <c r="E40" s="306" t="s">
        <v>555</v>
      </c>
      <c r="F40" s="306" t="s">
        <v>556</v>
      </c>
      <c r="G40" s="306" t="s">
        <v>557</v>
      </c>
      <c r="H40" s="306" t="s">
        <v>558</v>
      </c>
      <c r="I40" s="306" t="s">
        <v>559</v>
      </c>
      <c r="J40" s="203">
        <v>864000</v>
      </c>
    </row>
    <row r="41" spans="1:10" s="151" customFormat="1" ht="16.5" customHeight="1" x14ac:dyDescent="0.3">
      <c r="A41" s="337"/>
      <c r="B41" s="335"/>
      <c r="C41" s="336">
        <v>1</v>
      </c>
      <c r="D41" s="200" t="s">
        <v>630</v>
      </c>
      <c r="E41" s="306" t="s">
        <v>595</v>
      </c>
      <c r="F41" s="306" t="s">
        <v>171</v>
      </c>
      <c r="G41" s="306" t="s">
        <v>177</v>
      </c>
      <c r="H41" s="306" t="s">
        <v>173</v>
      </c>
      <c r="I41" s="306" t="s">
        <v>596</v>
      </c>
      <c r="J41" s="203">
        <v>800000</v>
      </c>
    </row>
    <row r="42" spans="1:10" s="151" customFormat="1" ht="16.5" customHeight="1" x14ac:dyDescent="0.3">
      <c r="A42" s="341"/>
      <c r="B42" s="339"/>
      <c r="C42" s="152">
        <v>1</v>
      </c>
      <c r="D42" s="200"/>
      <c r="E42" s="306" t="s">
        <v>618</v>
      </c>
      <c r="F42" s="306" t="s">
        <v>171</v>
      </c>
      <c r="G42" s="306" t="s">
        <v>177</v>
      </c>
      <c r="H42" s="306" t="s">
        <v>220</v>
      </c>
      <c r="I42" s="306" t="s">
        <v>613</v>
      </c>
      <c r="J42" s="203">
        <v>600000</v>
      </c>
    </row>
    <row r="43" spans="1:10" s="151" customFormat="1" ht="16.5" customHeight="1" x14ac:dyDescent="0.3">
      <c r="A43" s="341"/>
      <c r="B43" s="339"/>
      <c r="C43" s="340">
        <v>1</v>
      </c>
      <c r="D43" s="307">
        <v>1101051</v>
      </c>
      <c r="E43" s="306" t="s">
        <v>670</v>
      </c>
      <c r="F43" s="306" t="s">
        <v>671</v>
      </c>
      <c r="G43" s="306" t="s">
        <v>672</v>
      </c>
      <c r="H43" s="306" t="s">
        <v>673</v>
      </c>
      <c r="I43" s="306" t="s">
        <v>674</v>
      </c>
      <c r="J43" s="203">
        <v>600000</v>
      </c>
    </row>
    <row r="44" spans="1:10" s="151" customFormat="1" ht="16.5" customHeight="1" x14ac:dyDescent="0.3">
      <c r="A44" s="337"/>
      <c r="B44" s="335"/>
      <c r="C44" s="152">
        <v>1</v>
      </c>
      <c r="D44" s="223" t="s">
        <v>675</v>
      </c>
      <c r="E44" s="259" t="s">
        <v>676</v>
      </c>
      <c r="F44" s="259" t="s">
        <v>677</v>
      </c>
      <c r="G44" s="259" t="s">
        <v>678</v>
      </c>
      <c r="H44" s="259" t="s">
        <v>679</v>
      </c>
      <c r="I44" s="259" t="s">
        <v>680</v>
      </c>
      <c r="J44" s="203">
        <v>150000</v>
      </c>
    </row>
    <row r="45" spans="1:10" s="151" customFormat="1" ht="16.5" customHeight="1" x14ac:dyDescent="0.3">
      <c r="A45" s="254"/>
      <c r="B45" s="252"/>
      <c r="C45" s="253"/>
      <c r="D45" s="200"/>
      <c r="E45" s="306"/>
      <c r="F45" s="306"/>
      <c r="G45" s="306"/>
      <c r="H45" s="306"/>
      <c r="I45" s="306"/>
      <c r="J45" s="203"/>
    </row>
    <row r="46" spans="1:10" ht="16.2" x14ac:dyDescent="0.3">
      <c r="A46" s="140" t="s">
        <v>52</v>
      </c>
      <c r="B46" s="131"/>
      <c r="C46" s="131">
        <f>SUM(C31:C45)</f>
        <v>14</v>
      </c>
      <c r="D46" s="136"/>
      <c r="E46" s="137"/>
      <c r="F46" s="137"/>
      <c r="G46" s="137"/>
      <c r="H46" s="137"/>
      <c r="I46" s="153"/>
      <c r="J46" s="145">
        <f>SUM(J31:J45)</f>
        <v>8427471</v>
      </c>
    </row>
    <row r="47" spans="1:10" ht="16.2" x14ac:dyDescent="0.3">
      <c r="A47" s="146"/>
      <c r="B47" s="154" t="s">
        <v>48</v>
      </c>
      <c r="C47" s="102">
        <v>1</v>
      </c>
      <c r="D47" s="317" t="s">
        <v>206</v>
      </c>
      <c r="E47" s="317" t="s">
        <v>207</v>
      </c>
      <c r="F47" s="317" t="s">
        <v>208</v>
      </c>
      <c r="G47" s="317" t="s">
        <v>209</v>
      </c>
      <c r="H47" s="317" t="s">
        <v>210</v>
      </c>
      <c r="I47" s="306" t="s">
        <v>211</v>
      </c>
      <c r="J47" s="203">
        <v>87573</v>
      </c>
    </row>
    <row r="48" spans="1:10" ht="32.4" x14ac:dyDescent="0.3">
      <c r="A48" s="148"/>
      <c r="B48" s="155"/>
      <c r="C48" s="102">
        <v>1</v>
      </c>
      <c r="D48" s="223">
        <v>1101052</v>
      </c>
      <c r="E48" s="259" t="s">
        <v>684</v>
      </c>
      <c r="F48" s="259" t="s">
        <v>685</v>
      </c>
      <c r="G48" s="259" t="s">
        <v>686</v>
      </c>
      <c r="H48" s="259" t="s">
        <v>687</v>
      </c>
      <c r="I48" s="259" t="s">
        <v>688</v>
      </c>
      <c r="J48" s="203">
        <v>300000</v>
      </c>
    </row>
    <row r="49" spans="1:10" ht="16.2" x14ac:dyDescent="0.3">
      <c r="A49" s="148"/>
      <c r="B49" s="155"/>
      <c r="C49" s="102"/>
      <c r="D49" s="200"/>
      <c r="E49" s="224"/>
      <c r="F49" s="225"/>
      <c r="G49" s="225"/>
      <c r="H49" s="225"/>
      <c r="I49" s="225"/>
      <c r="J49" s="203"/>
    </row>
    <row r="50" spans="1:10" ht="16.2" x14ac:dyDescent="0.3">
      <c r="A50" s="148"/>
      <c r="B50" s="155"/>
      <c r="C50" s="102"/>
      <c r="D50" s="200"/>
      <c r="E50" s="224"/>
      <c r="F50" s="225"/>
      <c r="G50" s="225"/>
      <c r="H50" s="225"/>
      <c r="I50" s="225"/>
      <c r="J50" s="203"/>
    </row>
    <row r="51" spans="1:10" ht="16.2" x14ac:dyDescent="0.3">
      <c r="A51" s="148"/>
      <c r="B51" s="155"/>
      <c r="C51" s="121"/>
      <c r="D51" s="307"/>
      <c r="E51" s="306"/>
      <c r="F51" s="306"/>
      <c r="G51" s="306"/>
      <c r="H51" s="306"/>
      <c r="I51" s="306"/>
      <c r="J51" s="203"/>
    </row>
    <row r="52" spans="1:10" ht="16.2" x14ac:dyDescent="0.3">
      <c r="A52" s="148"/>
      <c r="B52" s="155"/>
      <c r="C52" s="121"/>
      <c r="D52" s="223"/>
      <c r="E52" s="259"/>
      <c r="F52" s="259"/>
      <c r="G52" s="259"/>
      <c r="H52" s="259"/>
      <c r="I52" s="259"/>
      <c r="J52" s="203"/>
    </row>
    <row r="53" spans="1:10" ht="16.2" x14ac:dyDescent="0.3">
      <c r="A53" s="148"/>
      <c r="B53" s="155"/>
      <c r="C53" s="121"/>
      <c r="D53" s="98"/>
      <c r="E53" s="266"/>
      <c r="F53" s="207"/>
      <c r="G53" s="207"/>
      <c r="H53" s="207"/>
      <c r="I53" s="207"/>
      <c r="J53" s="203"/>
    </row>
    <row r="54" spans="1:10" ht="16.2" x14ac:dyDescent="0.3">
      <c r="A54" s="140" t="s">
        <v>52</v>
      </c>
      <c r="B54" s="131"/>
      <c r="C54" s="131">
        <f>SUM(C47:C53)</f>
        <v>2</v>
      </c>
      <c r="D54" s="131"/>
      <c r="E54" s="131"/>
      <c r="F54" s="131"/>
      <c r="G54" s="131"/>
      <c r="H54" s="131"/>
      <c r="I54" s="141"/>
      <c r="J54" s="142">
        <f>SUM(J47:J53)</f>
        <v>387573</v>
      </c>
    </row>
    <row r="55" spans="1:10" ht="16.2" customHeight="1" x14ac:dyDescent="0.3">
      <c r="A55" s="394"/>
      <c r="B55" s="396" t="s">
        <v>138</v>
      </c>
      <c r="C55" s="304"/>
      <c r="D55" s="121"/>
      <c r="E55" s="121"/>
      <c r="F55" s="121"/>
      <c r="G55" s="121"/>
      <c r="H55" s="121"/>
      <c r="I55" s="309"/>
      <c r="J55" s="310"/>
    </row>
    <row r="56" spans="1:10" ht="16.2" x14ac:dyDescent="0.3">
      <c r="A56" s="395"/>
      <c r="B56" s="397"/>
      <c r="C56" s="143"/>
      <c r="D56" s="200"/>
      <c r="E56" s="224"/>
      <c r="F56" s="225"/>
      <c r="G56" s="225"/>
      <c r="H56" s="225"/>
      <c r="I56" s="225"/>
      <c r="J56" s="203"/>
    </row>
    <row r="57" spans="1:10" ht="16.2" x14ac:dyDescent="0.3">
      <c r="A57" s="159" t="s">
        <v>52</v>
      </c>
      <c r="B57" s="160"/>
      <c r="C57" s="160">
        <f>SUM(C55:C56)</f>
        <v>0</v>
      </c>
      <c r="D57" s="160"/>
      <c r="E57" s="160"/>
      <c r="F57" s="160"/>
      <c r="G57" s="160"/>
      <c r="H57" s="160"/>
      <c r="I57" s="161"/>
      <c r="J57" s="162">
        <f>SUM(J55:J56)</f>
        <v>0</v>
      </c>
    </row>
    <row r="58" spans="1:10" ht="16.2" x14ac:dyDescent="0.3">
      <c r="A58" s="156"/>
      <c r="B58" s="143" t="s">
        <v>82</v>
      </c>
      <c r="C58" s="143">
        <v>1</v>
      </c>
      <c r="D58" s="306"/>
      <c r="E58" s="306" t="s">
        <v>152</v>
      </c>
      <c r="F58" s="306" t="s">
        <v>153</v>
      </c>
      <c r="G58" s="306" t="s">
        <v>154</v>
      </c>
      <c r="H58" s="306" t="s">
        <v>155</v>
      </c>
      <c r="I58" s="306" t="s">
        <v>156</v>
      </c>
      <c r="J58" s="203">
        <v>12000000</v>
      </c>
    </row>
    <row r="59" spans="1:10" ht="32.4" x14ac:dyDescent="0.3">
      <c r="A59" s="157"/>
      <c r="B59" s="158"/>
      <c r="C59" s="143">
        <v>1</v>
      </c>
      <c r="D59" s="307">
        <v>1101002</v>
      </c>
      <c r="E59" s="306" t="s">
        <v>157</v>
      </c>
      <c r="F59" s="306" t="s">
        <v>153</v>
      </c>
      <c r="G59" s="306" t="s">
        <v>158</v>
      </c>
      <c r="H59" s="306" t="s">
        <v>159</v>
      </c>
      <c r="I59" s="306" t="s">
        <v>156</v>
      </c>
      <c r="J59" s="203">
        <v>1200000</v>
      </c>
    </row>
    <row r="60" spans="1:10" ht="32.4" x14ac:dyDescent="0.3">
      <c r="A60" s="157"/>
      <c r="B60" s="158"/>
      <c r="C60" s="143">
        <v>1</v>
      </c>
      <c r="D60" s="129" t="s">
        <v>358</v>
      </c>
      <c r="E60" s="306" t="s">
        <v>250</v>
      </c>
      <c r="F60" s="306" t="s">
        <v>251</v>
      </c>
      <c r="G60" s="306" t="s">
        <v>252</v>
      </c>
      <c r="H60" s="306" t="s">
        <v>253</v>
      </c>
      <c r="I60" s="306" t="s">
        <v>254</v>
      </c>
      <c r="J60" s="203">
        <v>747000</v>
      </c>
    </row>
    <row r="61" spans="1:10" ht="32.4" x14ac:dyDescent="0.3">
      <c r="A61" s="157"/>
      <c r="B61" s="158"/>
      <c r="C61" s="143">
        <v>1</v>
      </c>
      <c r="D61" s="306" t="s">
        <v>401</v>
      </c>
      <c r="E61" s="306" t="s">
        <v>350</v>
      </c>
      <c r="F61" s="306" t="s">
        <v>351</v>
      </c>
      <c r="G61" s="306" t="s">
        <v>352</v>
      </c>
      <c r="H61" s="306" t="s">
        <v>353</v>
      </c>
      <c r="I61" s="306" t="s">
        <v>156</v>
      </c>
      <c r="J61" s="203">
        <v>396000</v>
      </c>
    </row>
    <row r="62" spans="1:10" ht="32.4" x14ac:dyDescent="0.3">
      <c r="A62" s="157"/>
      <c r="B62" s="242"/>
      <c r="C62" s="241">
        <v>1</v>
      </c>
      <c r="D62" s="306" t="s">
        <v>361</v>
      </c>
      <c r="E62" s="306" t="s">
        <v>354</v>
      </c>
      <c r="F62" s="306" t="s">
        <v>351</v>
      </c>
      <c r="G62" s="306" t="s">
        <v>355</v>
      </c>
      <c r="H62" s="306" t="s">
        <v>356</v>
      </c>
      <c r="I62" s="306" t="s">
        <v>541</v>
      </c>
      <c r="J62" s="203">
        <v>550000</v>
      </c>
    </row>
    <row r="63" spans="1:10" ht="16.2" x14ac:dyDescent="0.3">
      <c r="A63" s="157"/>
      <c r="B63" s="242"/>
      <c r="C63" s="241">
        <v>1</v>
      </c>
      <c r="D63" s="306" t="s">
        <v>408</v>
      </c>
      <c r="E63" s="306" t="s">
        <v>409</v>
      </c>
      <c r="F63" s="306" t="s">
        <v>410</v>
      </c>
      <c r="G63" s="306" t="s">
        <v>411</v>
      </c>
      <c r="H63" s="317" t="s">
        <v>412</v>
      </c>
      <c r="I63" s="306" t="s">
        <v>413</v>
      </c>
      <c r="J63" s="203">
        <v>400000</v>
      </c>
    </row>
    <row r="64" spans="1:10" ht="32.4" x14ac:dyDescent="0.3">
      <c r="A64" s="157"/>
      <c r="B64" s="246"/>
      <c r="C64" s="245">
        <v>1</v>
      </c>
      <c r="D64" s="307">
        <v>1101038</v>
      </c>
      <c r="E64" s="306" t="s">
        <v>496</v>
      </c>
      <c r="F64" s="306" t="s">
        <v>497</v>
      </c>
      <c r="G64" s="306" t="s">
        <v>498</v>
      </c>
      <c r="H64" s="306" t="s">
        <v>499</v>
      </c>
      <c r="I64" s="307" t="s">
        <v>500</v>
      </c>
      <c r="J64" s="203">
        <v>30000</v>
      </c>
    </row>
    <row r="65" spans="1:10" ht="64.8" x14ac:dyDescent="0.3">
      <c r="A65" s="157"/>
      <c r="B65" s="246"/>
      <c r="C65" s="245">
        <v>1</v>
      </c>
      <c r="D65" s="307"/>
      <c r="E65" s="306" t="s">
        <v>501</v>
      </c>
      <c r="F65" s="306" t="s">
        <v>502</v>
      </c>
      <c r="G65" s="306" t="s">
        <v>503</v>
      </c>
      <c r="H65" s="306" t="s">
        <v>504</v>
      </c>
      <c r="I65" s="306" t="s">
        <v>505</v>
      </c>
      <c r="J65" s="203">
        <v>200000</v>
      </c>
    </row>
    <row r="66" spans="1:10" ht="32.4" x14ac:dyDescent="0.3">
      <c r="A66" s="274"/>
      <c r="B66" s="276"/>
      <c r="C66" s="275">
        <v>1</v>
      </c>
      <c r="D66" s="279" t="s">
        <v>744</v>
      </c>
      <c r="E66" s="286" t="s">
        <v>722</v>
      </c>
      <c r="F66" s="345" t="s">
        <v>153</v>
      </c>
      <c r="G66" s="345" t="s">
        <v>355</v>
      </c>
      <c r="H66" s="345" t="s">
        <v>381</v>
      </c>
      <c r="I66" s="345" t="s">
        <v>723</v>
      </c>
      <c r="J66" s="273">
        <v>87500</v>
      </c>
    </row>
    <row r="67" spans="1:10" ht="32.4" x14ac:dyDescent="0.3">
      <c r="A67" s="291"/>
      <c r="B67" s="293"/>
      <c r="C67" s="292">
        <v>1</v>
      </c>
      <c r="D67" s="72" t="s">
        <v>742</v>
      </c>
      <c r="E67" s="286" t="s">
        <v>724</v>
      </c>
      <c r="F67" s="345" t="s">
        <v>725</v>
      </c>
      <c r="G67" s="345" t="s">
        <v>726</v>
      </c>
      <c r="H67" s="345" t="s">
        <v>381</v>
      </c>
      <c r="I67" s="345" t="s">
        <v>727</v>
      </c>
      <c r="J67" s="273">
        <v>96500</v>
      </c>
    </row>
    <row r="68" spans="1:10" ht="32.4" x14ac:dyDescent="0.3">
      <c r="A68" s="287"/>
      <c r="B68" s="288"/>
      <c r="C68" s="292">
        <v>1</v>
      </c>
      <c r="D68" s="286" t="s">
        <v>748</v>
      </c>
      <c r="E68" s="286" t="s">
        <v>749</v>
      </c>
      <c r="F68" s="345" t="s">
        <v>750</v>
      </c>
      <c r="G68" s="345" t="s">
        <v>751</v>
      </c>
      <c r="H68" s="345" t="s">
        <v>752</v>
      </c>
      <c r="I68" s="345" t="s">
        <v>753</v>
      </c>
      <c r="J68" s="273">
        <v>4019553</v>
      </c>
    </row>
    <row r="69" spans="1:10" ht="16.2" x14ac:dyDescent="0.3">
      <c r="A69" s="157"/>
      <c r="B69" s="158"/>
      <c r="C69" s="143"/>
      <c r="D69" s="300"/>
      <c r="E69" s="301"/>
      <c r="F69" s="300"/>
      <c r="G69" s="300"/>
      <c r="H69" s="300"/>
      <c r="I69" s="300"/>
      <c r="J69" s="303"/>
    </row>
    <row r="70" spans="1:10" ht="16.2" x14ac:dyDescent="0.3">
      <c r="A70" s="159" t="s">
        <v>52</v>
      </c>
      <c r="B70" s="160"/>
      <c r="C70" s="160">
        <f>SUM(C58:C69)</f>
        <v>11</v>
      </c>
      <c r="D70" s="136"/>
      <c r="E70" s="109"/>
      <c r="F70" s="109"/>
      <c r="G70" s="109"/>
      <c r="H70" s="109"/>
      <c r="I70" s="109"/>
      <c r="J70" s="109">
        <f>SUM(J58:J69)</f>
        <v>19726553</v>
      </c>
    </row>
    <row r="71" spans="1:10" ht="16.2" customHeight="1" x14ac:dyDescent="0.3">
      <c r="A71" s="394"/>
      <c r="B71" s="399" t="s">
        <v>130</v>
      </c>
      <c r="C71" s="304">
        <v>1</v>
      </c>
      <c r="D71" s="307">
        <v>1101021</v>
      </c>
      <c r="E71" s="306" t="s">
        <v>335</v>
      </c>
      <c r="F71" s="306" t="s">
        <v>336</v>
      </c>
      <c r="G71" s="306" t="s">
        <v>337</v>
      </c>
      <c r="H71" s="306" t="s">
        <v>338</v>
      </c>
      <c r="I71" s="306" t="s">
        <v>339</v>
      </c>
      <c r="J71" s="203">
        <v>200000</v>
      </c>
    </row>
    <row r="72" spans="1:10" ht="16.2" customHeight="1" x14ac:dyDescent="0.3">
      <c r="A72" s="398"/>
      <c r="B72" s="399"/>
      <c r="C72" s="347">
        <v>1</v>
      </c>
      <c r="D72" s="129"/>
      <c r="E72" s="306" t="s">
        <v>424</v>
      </c>
      <c r="F72" s="306" t="s">
        <v>336</v>
      </c>
      <c r="G72" s="306" t="s">
        <v>337</v>
      </c>
      <c r="H72" s="306" t="s">
        <v>425</v>
      </c>
      <c r="I72" s="306" t="s">
        <v>426</v>
      </c>
      <c r="J72" s="203">
        <v>40000</v>
      </c>
    </row>
    <row r="73" spans="1:10" ht="32.4" customHeight="1" x14ac:dyDescent="0.3">
      <c r="A73" s="395"/>
      <c r="B73" s="397"/>
      <c r="C73" s="143">
        <v>1</v>
      </c>
      <c r="D73" s="129"/>
      <c r="E73" s="286" t="s">
        <v>745</v>
      </c>
      <c r="F73" s="345" t="s">
        <v>336</v>
      </c>
      <c r="G73" s="345" t="s">
        <v>337</v>
      </c>
      <c r="H73" s="345" t="s">
        <v>746</v>
      </c>
      <c r="I73" s="345" t="s">
        <v>747</v>
      </c>
      <c r="J73" s="273">
        <v>450000</v>
      </c>
    </row>
    <row r="74" spans="1:10" ht="16.2" x14ac:dyDescent="0.3">
      <c r="A74" s="159" t="s">
        <v>52</v>
      </c>
      <c r="B74" s="160"/>
      <c r="C74" s="160">
        <f>SUM(C71:C73)</f>
        <v>3</v>
      </c>
      <c r="D74" s="160"/>
      <c r="E74" s="160"/>
      <c r="F74" s="160"/>
      <c r="G74" s="160"/>
      <c r="H74" s="160"/>
      <c r="I74" s="161"/>
      <c r="J74" s="162">
        <f>SUM(J71:J73)</f>
        <v>690000</v>
      </c>
    </row>
    <row r="75" spans="1:10" ht="48.6" x14ac:dyDescent="0.3">
      <c r="A75" s="394"/>
      <c r="B75" s="400" t="s">
        <v>143</v>
      </c>
      <c r="C75" s="245">
        <v>1</v>
      </c>
      <c r="D75" s="245"/>
      <c r="E75" s="306" t="s">
        <v>560</v>
      </c>
      <c r="F75" s="306" t="s">
        <v>143</v>
      </c>
      <c r="G75" s="306" t="s">
        <v>562</v>
      </c>
      <c r="H75" s="306" t="s">
        <v>561</v>
      </c>
      <c r="I75" s="306" t="s">
        <v>553</v>
      </c>
      <c r="J75" s="203">
        <v>170000</v>
      </c>
    </row>
    <row r="76" spans="1:10" ht="16.2" x14ac:dyDescent="0.3">
      <c r="A76" s="398"/>
      <c r="B76" s="401"/>
      <c r="C76" s="245"/>
      <c r="D76" s="245"/>
      <c r="E76" s="224"/>
      <c r="F76" s="225"/>
      <c r="G76" s="225"/>
      <c r="H76" s="225"/>
      <c r="I76" s="247"/>
      <c r="J76" s="203"/>
    </row>
    <row r="77" spans="1:10" ht="16.2" x14ac:dyDescent="0.3">
      <c r="A77" s="398"/>
      <c r="B77" s="401"/>
      <c r="C77" s="245"/>
      <c r="D77" s="245"/>
      <c r="E77" s="250"/>
      <c r="F77" s="225"/>
      <c r="G77" s="225"/>
      <c r="H77" s="225"/>
      <c r="I77" s="247"/>
      <c r="J77" s="203"/>
    </row>
    <row r="78" spans="1:10" ht="16.2" x14ac:dyDescent="0.3">
      <c r="A78" s="249" t="s">
        <v>142</v>
      </c>
      <c r="B78" s="160"/>
      <c r="C78" s="160">
        <f>SUM(C75:C77)</f>
        <v>1</v>
      </c>
      <c r="D78" s="160"/>
      <c r="E78" s="160"/>
      <c r="F78" s="160"/>
      <c r="G78" s="160"/>
      <c r="H78" s="160"/>
      <c r="I78" s="161"/>
      <c r="J78" s="162">
        <f>SUM(J75:J77)</f>
        <v>170000</v>
      </c>
    </row>
    <row r="79" spans="1:10" ht="16.8" thickBot="1" x14ac:dyDescent="0.35">
      <c r="A79" s="163" t="s">
        <v>55</v>
      </c>
      <c r="B79" s="164"/>
      <c r="C79" s="165">
        <f>SUM(C6,C10,C13,C19,C26,C30,C46,C54,C57,C70,C74,C78)</f>
        <v>45</v>
      </c>
      <c r="D79" s="164"/>
      <c r="E79" s="164"/>
      <c r="F79" s="164"/>
      <c r="G79" s="164"/>
      <c r="H79" s="164"/>
      <c r="I79" s="166"/>
      <c r="J79" s="167">
        <f>SUM(J6,J10,J13,J19,J26,J30,J46,J54,J57,J70,J74,J78)</f>
        <v>55041497</v>
      </c>
    </row>
    <row r="83" spans="2:10" x14ac:dyDescent="0.3">
      <c r="J83" s="110"/>
    </row>
    <row r="84" spans="2:10" ht="16.2" x14ac:dyDescent="0.3">
      <c r="C84" s="244"/>
      <c r="E84" s="260"/>
      <c r="F84" s="261"/>
      <c r="G84" s="261"/>
      <c r="H84" s="261"/>
      <c r="I84" s="261"/>
      <c r="J84" s="258"/>
    </row>
    <row r="85" spans="2:10" ht="16.2" x14ac:dyDescent="0.3">
      <c r="B85" s="169"/>
      <c r="C85" s="286"/>
      <c r="D85" s="345"/>
      <c r="E85" s="345"/>
      <c r="F85" s="345"/>
      <c r="G85" s="345"/>
      <c r="H85" s="273"/>
      <c r="I85" s="280"/>
      <c r="J85" s="281"/>
    </row>
    <row r="86" spans="2:10" ht="16.2" x14ac:dyDescent="0.3">
      <c r="D86" s="244"/>
      <c r="E86" s="267"/>
      <c r="F86" s="261"/>
      <c r="G86" s="261"/>
      <c r="H86" s="257"/>
      <c r="I86" s="261"/>
      <c r="J86" s="258"/>
    </row>
  </sheetData>
  <mergeCells count="18">
    <mergeCell ref="A55:A56"/>
    <mergeCell ref="B55:B56"/>
    <mergeCell ref="A71:A73"/>
    <mergeCell ref="B71:B73"/>
    <mergeCell ref="A75:A77"/>
    <mergeCell ref="B75:B77"/>
    <mergeCell ref="B27:B29"/>
    <mergeCell ref="A27:A29"/>
    <mergeCell ref="A11:A12"/>
    <mergeCell ref="B11:B12"/>
    <mergeCell ref="B2:B5"/>
    <mergeCell ref="A2:A5"/>
    <mergeCell ref="A7:A9"/>
    <mergeCell ref="B7:B9"/>
    <mergeCell ref="B20:B25"/>
    <mergeCell ref="A20:A25"/>
    <mergeCell ref="B14:B18"/>
    <mergeCell ref="A14:A18"/>
  </mergeCells>
  <phoneticPr fontId="1" type="noConversion"/>
  <pageMargins left="0.70866141732283472" right="0.70866141732283472" top="0.74803149606299213" bottom="0.74803149606299213" header="0.31496062992125984" footer="0.31496062992125984"/>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topLeftCell="A10" workbookViewId="0">
      <selection activeCell="D6" sqref="D6"/>
    </sheetView>
  </sheetViews>
  <sheetFormatPr defaultRowHeight="16.2" x14ac:dyDescent="0.3"/>
  <cols>
    <col min="2" max="2" width="12.44140625" customWidth="1"/>
    <col min="3" max="3" width="9.44140625" customWidth="1"/>
    <col min="4" max="4" width="13.44140625" customWidth="1"/>
    <col min="5" max="5" width="40.88671875" customWidth="1"/>
    <col min="6" max="6" width="11.21875" customWidth="1"/>
    <col min="7" max="7" width="17.109375" customWidth="1"/>
    <col min="8" max="9" width="16.21875" customWidth="1"/>
    <col min="10" max="10" width="12.21875" style="27" customWidth="1"/>
  </cols>
  <sheetData>
    <row r="1" spans="1:13" x14ac:dyDescent="0.3">
      <c r="A1" s="5" t="s">
        <v>3</v>
      </c>
      <c r="B1" s="6" t="s">
        <v>1</v>
      </c>
      <c r="C1" s="6" t="s">
        <v>22</v>
      </c>
      <c r="D1" s="6" t="s">
        <v>4</v>
      </c>
      <c r="E1" s="6" t="s">
        <v>5</v>
      </c>
      <c r="F1" s="6" t="s">
        <v>6</v>
      </c>
      <c r="G1" s="6" t="s">
        <v>7</v>
      </c>
      <c r="H1" s="6" t="s">
        <v>8</v>
      </c>
      <c r="I1" s="8" t="s">
        <v>12</v>
      </c>
      <c r="J1" s="29" t="s">
        <v>2</v>
      </c>
    </row>
    <row r="2" spans="1:13" ht="32.4" x14ac:dyDescent="0.3">
      <c r="A2" s="3" t="s">
        <v>28</v>
      </c>
      <c r="B2" s="392" t="s">
        <v>9</v>
      </c>
      <c r="C2" s="46">
        <v>1</v>
      </c>
      <c r="D2" s="316">
        <v>1101006</v>
      </c>
      <c r="E2" s="317" t="s">
        <v>184</v>
      </c>
      <c r="F2" s="306" t="s">
        <v>185</v>
      </c>
      <c r="G2" s="317" t="s">
        <v>186</v>
      </c>
      <c r="H2" s="317" t="s">
        <v>187</v>
      </c>
      <c r="I2" s="306" t="s">
        <v>188</v>
      </c>
      <c r="J2" s="203">
        <v>118800</v>
      </c>
    </row>
    <row r="3" spans="1:13" ht="32.4" x14ac:dyDescent="0.3">
      <c r="A3" s="402"/>
      <c r="B3" s="405"/>
      <c r="C3" s="46">
        <v>1</v>
      </c>
      <c r="D3" s="307">
        <v>1101025</v>
      </c>
      <c r="E3" s="329" t="s">
        <v>362</v>
      </c>
      <c r="F3" s="306" t="s">
        <v>9</v>
      </c>
      <c r="G3" s="306" t="s">
        <v>186</v>
      </c>
      <c r="H3" s="306" t="s">
        <v>363</v>
      </c>
      <c r="I3" s="306" t="s">
        <v>364</v>
      </c>
      <c r="J3" s="203">
        <v>59400</v>
      </c>
    </row>
    <row r="4" spans="1:13" ht="32.4" x14ac:dyDescent="0.3">
      <c r="A4" s="403"/>
      <c r="B4" s="405"/>
      <c r="C4" s="46">
        <v>1</v>
      </c>
      <c r="D4" s="1">
        <v>1101039</v>
      </c>
      <c r="E4" s="329" t="s">
        <v>535</v>
      </c>
      <c r="F4" s="306" t="s">
        <v>9</v>
      </c>
      <c r="G4" s="306" t="s">
        <v>186</v>
      </c>
      <c r="H4" s="306" t="s">
        <v>536</v>
      </c>
      <c r="I4" s="306" t="s">
        <v>537</v>
      </c>
      <c r="J4" s="203">
        <v>59400</v>
      </c>
    </row>
    <row r="5" spans="1:13" ht="32.4" x14ac:dyDescent="0.3">
      <c r="A5" s="403"/>
      <c r="B5" s="405"/>
      <c r="C5" s="46">
        <v>1</v>
      </c>
      <c r="D5" s="200"/>
      <c r="E5" s="306" t="s">
        <v>574</v>
      </c>
      <c r="F5" s="306" t="s">
        <v>575</v>
      </c>
      <c r="G5" s="306" t="s">
        <v>576</v>
      </c>
      <c r="H5" s="306" t="s">
        <v>577</v>
      </c>
      <c r="I5" s="306" t="s">
        <v>578</v>
      </c>
      <c r="J5" s="248">
        <v>10000</v>
      </c>
    </row>
    <row r="6" spans="1:13" ht="32.4" x14ac:dyDescent="0.3">
      <c r="A6" s="403"/>
      <c r="B6" s="405"/>
      <c r="C6" s="46">
        <v>1</v>
      </c>
      <c r="D6" s="307">
        <v>1101050</v>
      </c>
      <c r="E6" s="329" t="s">
        <v>637</v>
      </c>
      <c r="F6" s="306" t="s">
        <v>9</v>
      </c>
      <c r="G6" s="306" t="s">
        <v>186</v>
      </c>
      <c r="H6" s="306" t="s">
        <v>638</v>
      </c>
      <c r="I6" s="306" t="s">
        <v>639</v>
      </c>
      <c r="J6" s="203">
        <v>89100</v>
      </c>
    </row>
    <row r="7" spans="1:13" x14ac:dyDescent="0.3">
      <c r="A7" s="403"/>
      <c r="B7" s="405"/>
      <c r="C7" s="46"/>
      <c r="D7" s="1"/>
      <c r="E7" s="54"/>
      <c r="F7" s="54"/>
      <c r="G7" s="54"/>
      <c r="H7" s="54"/>
      <c r="I7" s="54"/>
      <c r="J7" s="54"/>
      <c r="M7" s="20"/>
    </row>
    <row r="8" spans="1:13" x14ac:dyDescent="0.3">
      <c r="A8" s="403"/>
      <c r="B8" s="405"/>
      <c r="C8" s="46"/>
      <c r="D8" s="2"/>
      <c r="E8" s="2"/>
      <c r="F8" s="2"/>
      <c r="G8" s="2"/>
      <c r="H8" s="2"/>
      <c r="I8" s="2"/>
      <c r="J8" s="2"/>
    </row>
    <row r="9" spans="1:13" x14ac:dyDescent="0.3">
      <c r="A9" s="403"/>
      <c r="B9" s="405"/>
      <c r="C9" s="46"/>
      <c r="D9" s="66"/>
      <c r="E9" s="2"/>
      <c r="F9" s="2"/>
      <c r="G9" s="2"/>
      <c r="H9" s="2"/>
      <c r="I9" s="2"/>
      <c r="J9" s="2"/>
    </row>
    <row r="10" spans="1:13" x14ac:dyDescent="0.3">
      <c r="A10" s="403"/>
      <c r="B10" s="405"/>
      <c r="C10" s="67"/>
      <c r="D10" s="10"/>
      <c r="E10" s="10"/>
      <c r="F10" s="2"/>
      <c r="G10" s="2"/>
      <c r="H10" s="2"/>
      <c r="I10" s="2"/>
      <c r="J10" s="2"/>
      <c r="K10" s="9"/>
      <c r="L10" s="9"/>
    </row>
    <row r="11" spans="1:13" x14ac:dyDescent="0.3">
      <c r="A11" s="404"/>
      <c r="B11" s="406"/>
      <c r="C11" s="67"/>
      <c r="D11" s="69"/>
      <c r="E11" s="7"/>
      <c r="F11" s="7"/>
      <c r="G11" s="7"/>
      <c r="H11" s="7"/>
      <c r="I11" s="7"/>
      <c r="J11" s="7"/>
    </row>
    <row r="12" spans="1:13" x14ac:dyDescent="0.3">
      <c r="A12" s="14" t="s">
        <v>21</v>
      </c>
      <c r="B12" s="15"/>
      <c r="C12" s="15">
        <f>SUM(C2:C11)</f>
        <v>5</v>
      </c>
      <c r="D12" s="15"/>
      <c r="E12" s="15"/>
      <c r="F12" s="15"/>
      <c r="G12" s="15"/>
      <c r="H12" s="15"/>
      <c r="I12" s="16"/>
      <c r="J12" s="30">
        <f>SUM(J2:J11)</f>
        <v>336700</v>
      </c>
    </row>
    <row r="13" spans="1:13" ht="32.4" x14ac:dyDescent="0.3">
      <c r="A13" s="407"/>
      <c r="B13" s="409" t="s">
        <v>23</v>
      </c>
      <c r="C13" s="270">
        <v>1</v>
      </c>
      <c r="D13" s="270" t="s">
        <v>406</v>
      </c>
      <c r="E13" s="306" t="s">
        <v>365</v>
      </c>
      <c r="F13" s="306" t="s">
        <v>366</v>
      </c>
      <c r="G13" s="306" t="s">
        <v>367</v>
      </c>
      <c r="H13" s="306" t="s">
        <v>368</v>
      </c>
      <c r="I13" s="306" t="s">
        <v>369</v>
      </c>
      <c r="J13" s="203">
        <v>87580</v>
      </c>
    </row>
    <row r="14" spans="1:13" x14ac:dyDescent="0.3">
      <c r="A14" s="408"/>
      <c r="B14" s="410"/>
      <c r="C14" s="46"/>
      <c r="D14" s="46"/>
      <c r="E14" s="32"/>
      <c r="F14" s="32"/>
      <c r="G14" s="32"/>
      <c r="H14" s="46"/>
      <c r="I14" s="32"/>
      <c r="J14" s="49"/>
    </row>
    <row r="15" spans="1:13" x14ac:dyDescent="0.3">
      <c r="A15" s="14" t="s">
        <v>21</v>
      </c>
      <c r="B15" s="15"/>
      <c r="C15" s="15">
        <f>SUM(C13:C14)</f>
        <v>1</v>
      </c>
      <c r="D15" s="15"/>
      <c r="E15" s="15"/>
      <c r="F15" s="15"/>
      <c r="G15" s="15"/>
      <c r="H15" s="15"/>
      <c r="I15" s="16"/>
      <c r="J15" s="30">
        <f>SUM(J13:J14)</f>
        <v>87580</v>
      </c>
    </row>
    <row r="16" spans="1:13" x14ac:dyDescent="0.3">
      <c r="A16" s="407"/>
      <c r="B16" s="409" t="s">
        <v>31</v>
      </c>
      <c r="C16" s="270"/>
      <c r="D16" s="270"/>
      <c r="E16" s="270"/>
      <c r="F16" s="270"/>
      <c r="G16" s="270"/>
      <c r="H16" s="270"/>
      <c r="I16" s="311"/>
      <c r="J16" s="312"/>
    </row>
    <row r="17" spans="1:10" x14ac:dyDescent="0.3">
      <c r="A17" s="408"/>
      <c r="B17" s="410"/>
      <c r="C17" s="46"/>
      <c r="D17" s="1"/>
      <c r="E17" s="54"/>
      <c r="F17" s="54"/>
      <c r="G17" s="54"/>
      <c r="H17" s="54"/>
      <c r="I17" s="54"/>
      <c r="J17" s="54"/>
    </row>
    <row r="18" spans="1:10" x14ac:dyDescent="0.3">
      <c r="A18" s="14" t="s">
        <v>35</v>
      </c>
      <c r="B18" s="15"/>
      <c r="C18" s="15">
        <f>SUM(C16:C17)</f>
        <v>0</v>
      </c>
      <c r="D18" s="15"/>
      <c r="E18" s="15"/>
      <c r="F18" s="15"/>
      <c r="G18" s="15"/>
      <c r="H18" s="15"/>
      <c r="I18" s="16"/>
      <c r="J18" s="30">
        <f>SUM(J16:J17)</f>
        <v>0</v>
      </c>
    </row>
    <row r="19" spans="1:10" ht="16.8" thickBot="1" x14ac:dyDescent="0.35">
      <c r="A19" s="17" t="s">
        <v>20</v>
      </c>
      <c r="B19" s="18"/>
      <c r="C19" s="18">
        <f>SUM(C12,C15,C18)</f>
        <v>6</v>
      </c>
      <c r="D19" s="18"/>
      <c r="E19" s="18"/>
      <c r="F19" s="18"/>
      <c r="G19" s="18"/>
      <c r="H19" s="18"/>
      <c r="I19" s="19"/>
      <c r="J19" s="31">
        <f>SUM(J12,J15,J18)</f>
        <v>424280</v>
      </c>
    </row>
    <row r="24" spans="1:10" x14ac:dyDescent="0.3">
      <c r="B24" s="22"/>
      <c r="C24" s="22"/>
      <c r="D24" s="22"/>
      <c r="E24" s="22"/>
      <c r="F24" s="22"/>
      <c r="G24" s="22"/>
      <c r="H24" s="22"/>
    </row>
    <row r="25" spans="1:10" x14ac:dyDescent="0.3">
      <c r="B25" s="20"/>
      <c r="C25" s="22"/>
      <c r="D25" s="28"/>
      <c r="E25" s="28"/>
      <c r="F25" s="28"/>
      <c r="G25" s="28"/>
      <c r="H25" s="28"/>
    </row>
  </sheetData>
  <mergeCells count="6">
    <mergeCell ref="A3:A11"/>
    <mergeCell ref="B2:B11"/>
    <mergeCell ref="A13:A14"/>
    <mergeCell ref="B13:B14"/>
    <mergeCell ref="A16:A17"/>
    <mergeCell ref="B16:B17"/>
  </mergeCells>
  <phoneticPr fontId="1" type="noConversion"/>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opLeftCell="A7" zoomScale="80" zoomScaleNormal="80" workbookViewId="0">
      <selection activeCell="E14" sqref="E14"/>
    </sheetView>
  </sheetViews>
  <sheetFormatPr defaultRowHeight="16.2" x14ac:dyDescent="0.3"/>
  <cols>
    <col min="1" max="1" width="10.44140625" customWidth="1"/>
    <col min="2" max="2" width="11.88671875" customWidth="1"/>
    <col min="3" max="3" width="11.88671875" style="88" customWidth="1"/>
    <col min="4" max="4" width="17.44140625" customWidth="1"/>
    <col min="5" max="5" width="53.33203125" customWidth="1"/>
    <col min="6" max="6" width="11.44140625" customWidth="1"/>
    <col min="7" max="7" width="13.6640625" customWidth="1"/>
    <col min="8" max="8" width="20" customWidth="1"/>
    <col min="9" max="9" width="28.5546875" customWidth="1"/>
    <col min="10" max="10" width="14.44140625" style="27" customWidth="1"/>
  </cols>
  <sheetData>
    <row r="1" spans="1:10" ht="18" thickBot="1" x14ac:dyDescent="0.35">
      <c r="A1" s="73" t="s">
        <v>3</v>
      </c>
      <c r="B1" s="74" t="s">
        <v>1</v>
      </c>
      <c r="C1" s="74" t="s">
        <v>22</v>
      </c>
      <c r="D1" s="74" t="s">
        <v>4</v>
      </c>
      <c r="E1" s="74" t="s">
        <v>5</v>
      </c>
      <c r="F1" s="74" t="s">
        <v>6</v>
      </c>
      <c r="G1" s="74" t="s">
        <v>7</v>
      </c>
      <c r="H1" s="74" t="s">
        <v>8</v>
      </c>
      <c r="I1" s="75" t="s">
        <v>12</v>
      </c>
      <c r="J1" s="76" t="s">
        <v>2</v>
      </c>
    </row>
    <row r="2" spans="1:10" ht="18" thickBot="1" x14ac:dyDescent="0.35">
      <c r="A2" s="411" t="s">
        <v>24</v>
      </c>
      <c r="B2" s="413" t="s">
        <v>41</v>
      </c>
      <c r="C2" s="74"/>
      <c r="D2" s="74"/>
      <c r="E2" s="74"/>
      <c r="F2" s="74"/>
      <c r="G2" s="74"/>
      <c r="H2" s="74"/>
      <c r="I2" s="75"/>
      <c r="J2" s="76"/>
    </row>
    <row r="3" spans="1:10" ht="17.399999999999999" x14ac:dyDescent="0.3">
      <c r="A3" s="412"/>
      <c r="B3" s="414"/>
      <c r="C3" s="103"/>
      <c r="D3" s="77"/>
      <c r="E3" s="78"/>
      <c r="F3" s="78"/>
      <c r="G3" s="78"/>
      <c r="H3" s="78"/>
      <c r="I3" s="78"/>
      <c r="J3" s="79"/>
    </row>
    <row r="4" spans="1:10" ht="17.399999999999999" x14ac:dyDescent="0.3">
      <c r="A4" s="80" t="s">
        <v>39</v>
      </c>
      <c r="B4" s="38"/>
      <c r="C4" s="104">
        <f>SUM(C2:C3)</f>
        <v>0</v>
      </c>
      <c r="D4" s="12"/>
      <c r="E4" s="56"/>
      <c r="F4" s="56"/>
      <c r="G4" s="56"/>
      <c r="H4" s="56"/>
      <c r="I4" s="56"/>
      <c r="J4" s="48">
        <f>SUM(J2:J3)</f>
        <v>0</v>
      </c>
    </row>
    <row r="5" spans="1:10" ht="32.4" x14ac:dyDescent="0.3">
      <c r="A5" s="428"/>
      <c r="B5" s="427" t="s">
        <v>40</v>
      </c>
      <c r="C5" s="105">
        <v>1</v>
      </c>
      <c r="D5" s="307" t="s">
        <v>272</v>
      </c>
      <c r="E5" s="306" t="s">
        <v>273</v>
      </c>
      <c r="F5" s="306" t="s">
        <v>274</v>
      </c>
      <c r="G5" s="306" t="s">
        <v>275</v>
      </c>
      <c r="H5" s="306" t="s">
        <v>276</v>
      </c>
      <c r="I5" s="306" t="s">
        <v>156</v>
      </c>
      <c r="J5" s="203">
        <v>740000</v>
      </c>
    </row>
    <row r="6" spans="1:10" ht="17.399999999999999" x14ac:dyDescent="0.3">
      <c r="A6" s="429"/>
      <c r="B6" s="427"/>
      <c r="C6" s="105">
        <v>1</v>
      </c>
      <c r="D6" s="307">
        <v>1101023</v>
      </c>
      <c r="E6" s="306" t="s">
        <v>277</v>
      </c>
      <c r="F6" s="306" t="s">
        <v>278</v>
      </c>
      <c r="G6" s="306" t="s">
        <v>279</v>
      </c>
      <c r="H6" s="306" t="s">
        <v>280</v>
      </c>
      <c r="I6" s="317" t="s">
        <v>281</v>
      </c>
      <c r="J6" s="203">
        <v>500000</v>
      </c>
    </row>
    <row r="7" spans="1:10" ht="32.4" x14ac:dyDescent="0.3">
      <c r="A7" s="429"/>
      <c r="B7" s="427"/>
      <c r="C7" s="105">
        <v>1</v>
      </c>
      <c r="D7" s="307">
        <v>1101009</v>
      </c>
      <c r="E7" s="306" t="s">
        <v>282</v>
      </c>
      <c r="F7" s="306" t="s">
        <v>278</v>
      </c>
      <c r="G7" s="306" t="s">
        <v>283</v>
      </c>
      <c r="H7" s="306" t="s">
        <v>284</v>
      </c>
      <c r="I7" s="306" t="s">
        <v>285</v>
      </c>
      <c r="J7" s="203">
        <v>396000</v>
      </c>
    </row>
    <row r="8" spans="1:10" ht="32.4" x14ac:dyDescent="0.3">
      <c r="A8" s="429"/>
      <c r="B8" s="427"/>
      <c r="C8" s="105">
        <v>1</v>
      </c>
      <c r="D8" s="307">
        <v>1101027</v>
      </c>
      <c r="E8" s="306" t="s">
        <v>286</v>
      </c>
      <c r="F8" s="306" t="s">
        <v>287</v>
      </c>
      <c r="G8" s="306" t="s">
        <v>288</v>
      </c>
      <c r="H8" s="306" t="s">
        <v>289</v>
      </c>
      <c r="I8" s="306" t="s">
        <v>290</v>
      </c>
      <c r="J8" s="203">
        <v>450000</v>
      </c>
    </row>
    <row r="9" spans="1:10" ht="32.4" x14ac:dyDescent="0.3">
      <c r="A9" s="429"/>
      <c r="B9" s="427"/>
      <c r="C9" s="105">
        <v>1</v>
      </c>
      <c r="D9" s="316">
        <v>1101026</v>
      </c>
      <c r="E9" s="306" t="s">
        <v>291</v>
      </c>
      <c r="F9" s="306" t="s">
        <v>278</v>
      </c>
      <c r="G9" s="306" t="s">
        <v>292</v>
      </c>
      <c r="H9" s="306" t="s">
        <v>293</v>
      </c>
      <c r="I9" s="306" t="s">
        <v>294</v>
      </c>
      <c r="J9" s="203">
        <v>800000</v>
      </c>
    </row>
    <row r="10" spans="1:10" ht="32.4" x14ac:dyDescent="0.3">
      <c r="A10" s="429"/>
      <c r="B10" s="427"/>
      <c r="C10" s="105">
        <v>1</v>
      </c>
      <c r="D10" s="307">
        <v>1101024</v>
      </c>
      <c r="E10" s="306" t="s">
        <v>295</v>
      </c>
      <c r="F10" s="306" t="s">
        <v>278</v>
      </c>
      <c r="G10" s="306" t="s">
        <v>292</v>
      </c>
      <c r="H10" s="306" t="s">
        <v>296</v>
      </c>
      <c r="I10" s="306" t="s">
        <v>297</v>
      </c>
      <c r="J10" s="203">
        <v>750000</v>
      </c>
    </row>
    <row r="11" spans="1:10" ht="32.4" x14ac:dyDescent="0.3">
      <c r="A11" s="429"/>
      <c r="B11" s="427"/>
      <c r="C11" s="105">
        <v>1</v>
      </c>
      <c r="D11" s="307" t="s">
        <v>360</v>
      </c>
      <c r="E11" s="306" t="s">
        <v>298</v>
      </c>
      <c r="F11" s="306" t="s">
        <v>278</v>
      </c>
      <c r="G11" s="306" t="s">
        <v>299</v>
      </c>
      <c r="H11" s="306" t="s">
        <v>300</v>
      </c>
      <c r="I11" s="306" t="s">
        <v>301</v>
      </c>
      <c r="J11" s="203">
        <v>920000</v>
      </c>
    </row>
    <row r="12" spans="1:10" ht="17.399999999999999" x14ac:dyDescent="0.3">
      <c r="A12" s="429"/>
      <c r="B12" s="427"/>
      <c r="C12" s="105">
        <v>1</v>
      </c>
      <c r="D12" s="307"/>
      <c r="E12" s="317" t="s">
        <v>457</v>
      </c>
      <c r="F12" s="317" t="s">
        <v>274</v>
      </c>
      <c r="G12" s="317" t="s">
        <v>288</v>
      </c>
      <c r="H12" s="306" t="s">
        <v>458</v>
      </c>
      <c r="I12" s="306" t="s">
        <v>459</v>
      </c>
      <c r="J12" s="203">
        <v>500000</v>
      </c>
    </row>
    <row r="13" spans="1:10" ht="17.399999999999999" x14ac:dyDescent="0.3">
      <c r="A13" s="429"/>
      <c r="B13" s="427"/>
      <c r="C13" s="105">
        <v>1</v>
      </c>
      <c r="D13" s="307">
        <v>1101046</v>
      </c>
      <c r="E13" s="306" t="s">
        <v>579</v>
      </c>
      <c r="F13" s="306" t="s">
        <v>274</v>
      </c>
      <c r="G13" s="306" t="s">
        <v>580</v>
      </c>
      <c r="H13" s="306" t="s">
        <v>581</v>
      </c>
      <c r="I13" s="306" t="s">
        <v>582</v>
      </c>
      <c r="J13" s="248">
        <v>660000</v>
      </c>
    </row>
    <row r="14" spans="1:10" ht="32.4" x14ac:dyDescent="0.3">
      <c r="A14" s="429"/>
      <c r="B14" s="427"/>
      <c r="C14" s="105">
        <v>1</v>
      </c>
      <c r="D14" s="307" t="s">
        <v>272</v>
      </c>
      <c r="E14" s="306" t="s">
        <v>273</v>
      </c>
      <c r="F14" s="306" t="s">
        <v>274</v>
      </c>
      <c r="G14" s="306" t="s">
        <v>681</v>
      </c>
      <c r="H14" s="306" t="s">
        <v>682</v>
      </c>
      <c r="I14" s="306" t="s">
        <v>156</v>
      </c>
      <c r="J14" s="203">
        <v>740000</v>
      </c>
    </row>
    <row r="15" spans="1:10" ht="32.4" x14ac:dyDescent="0.3">
      <c r="A15" s="429"/>
      <c r="B15" s="427"/>
      <c r="C15" s="105">
        <v>1</v>
      </c>
      <c r="D15" s="307">
        <v>1101056</v>
      </c>
      <c r="E15" s="286" t="s">
        <v>730</v>
      </c>
      <c r="F15" s="345" t="s">
        <v>274</v>
      </c>
      <c r="G15" s="345" t="s">
        <v>731</v>
      </c>
      <c r="H15" s="345" t="s">
        <v>732</v>
      </c>
      <c r="I15" s="345" t="s">
        <v>733</v>
      </c>
      <c r="J15" s="273">
        <v>400000</v>
      </c>
    </row>
    <row r="16" spans="1:10" ht="17.399999999999999" x14ac:dyDescent="0.3">
      <c r="A16" s="34" t="s">
        <v>21</v>
      </c>
      <c r="B16" s="35"/>
      <c r="C16" s="104">
        <f>SUM(C5:C15)</f>
        <v>11</v>
      </c>
      <c r="D16" s="36"/>
      <c r="E16" s="37"/>
      <c r="F16" s="37"/>
      <c r="G16" s="37"/>
      <c r="H16" s="37"/>
      <c r="I16" s="37"/>
      <c r="J16" s="50">
        <f>SUM(J5:J15)</f>
        <v>6856000</v>
      </c>
    </row>
    <row r="17" spans="1:10" ht="32.4" x14ac:dyDescent="0.3">
      <c r="A17" s="422"/>
      <c r="B17" s="417" t="s">
        <v>15</v>
      </c>
      <c r="C17" s="238">
        <v>1</v>
      </c>
      <c r="D17" s="307" t="s">
        <v>310</v>
      </c>
      <c r="E17" s="306" t="s">
        <v>311</v>
      </c>
      <c r="F17" s="306" t="s">
        <v>15</v>
      </c>
      <c r="G17" s="306" t="s">
        <v>312</v>
      </c>
      <c r="H17" s="306" t="s">
        <v>313</v>
      </c>
      <c r="I17" s="306" t="s">
        <v>314</v>
      </c>
      <c r="J17" s="203">
        <v>1100000</v>
      </c>
    </row>
    <row r="18" spans="1:10" ht="17.399999999999999" x14ac:dyDescent="0.3">
      <c r="A18" s="423"/>
      <c r="B18" s="430"/>
      <c r="C18" s="342">
        <v>1</v>
      </c>
      <c r="D18" s="307" t="s">
        <v>495</v>
      </c>
      <c r="E18" s="306" t="s">
        <v>475</v>
      </c>
      <c r="F18" s="306" t="s">
        <v>15</v>
      </c>
      <c r="G18" s="306" t="s">
        <v>312</v>
      </c>
      <c r="H18" s="306" t="s">
        <v>477</v>
      </c>
      <c r="I18" s="306" t="s">
        <v>476</v>
      </c>
      <c r="J18" s="203">
        <v>200000</v>
      </c>
    </row>
    <row r="19" spans="1:10" ht="17.399999999999999" x14ac:dyDescent="0.3">
      <c r="A19" s="424"/>
      <c r="B19" s="418"/>
      <c r="C19" s="83">
        <v>1</v>
      </c>
      <c r="D19" s="307" t="s">
        <v>728</v>
      </c>
      <c r="E19" s="286" t="s">
        <v>698</v>
      </c>
      <c r="F19" s="345" t="s">
        <v>15</v>
      </c>
      <c r="G19" s="345" t="s">
        <v>699</v>
      </c>
      <c r="H19" s="345" t="s">
        <v>700</v>
      </c>
      <c r="I19" s="345" t="s">
        <v>701</v>
      </c>
      <c r="J19" s="273">
        <v>200000</v>
      </c>
    </row>
    <row r="20" spans="1:10" ht="17.399999999999999" x14ac:dyDescent="0.3">
      <c r="A20" s="34" t="s">
        <v>21</v>
      </c>
      <c r="B20" s="35"/>
      <c r="C20" s="104">
        <f>SUM(C17:C19)</f>
        <v>3</v>
      </c>
      <c r="D20" s="36"/>
      <c r="E20" s="38"/>
      <c r="F20" s="38"/>
      <c r="G20" s="38"/>
      <c r="H20" s="38"/>
      <c r="I20" s="38"/>
      <c r="J20" s="50">
        <f>SUM(J17:J19)</f>
        <v>1500000</v>
      </c>
    </row>
    <row r="21" spans="1:10" ht="17.399999999999999" x14ac:dyDescent="0.3">
      <c r="A21" s="426"/>
      <c r="B21" s="425" t="s">
        <v>16</v>
      </c>
      <c r="C21" s="83">
        <v>1</v>
      </c>
      <c r="D21" s="100"/>
      <c r="E21" s="306" t="s">
        <v>180</v>
      </c>
      <c r="F21" s="306" t="s">
        <v>16</v>
      </c>
      <c r="G21" s="306" t="s">
        <v>181</v>
      </c>
      <c r="H21" s="306" t="s">
        <v>182</v>
      </c>
      <c r="I21" s="306" t="s">
        <v>183</v>
      </c>
      <c r="J21" s="203">
        <v>80000</v>
      </c>
    </row>
    <row r="22" spans="1:10" ht="17.399999999999999" x14ac:dyDescent="0.3">
      <c r="A22" s="426"/>
      <c r="B22" s="425"/>
      <c r="C22" s="83">
        <v>1</v>
      </c>
      <c r="D22" s="307" t="s">
        <v>229</v>
      </c>
      <c r="E22" s="306" t="s">
        <v>230</v>
      </c>
      <c r="F22" s="306" t="s">
        <v>231</v>
      </c>
      <c r="G22" s="306" t="s">
        <v>232</v>
      </c>
      <c r="H22" s="306" t="s">
        <v>233</v>
      </c>
      <c r="I22" s="306" t="s">
        <v>234</v>
      </c>
      <c r="J22" s="203">
        <v>300000</v>
      </c>
    </row>
    <row r="23" spans="1:10" ht="17.399999999999999" x14ac:dyDescent="0.3">
      <c r="A23" s="426"/>
      <c r="B23" s="425"/>
      <c r="C23" s="83">
        <v>1</v>
      </c>
      <c r="D23" s="307"/>
      <c r="E23" s="306" t="s">
        <v>235</v>
      </c>
      <c r="F23" s="306" t="s">
        <v>236</v>
      </c>
      <c r="G23" s="306" t="s">
        <v>237</v>
      </c>
      <c r="H23" s="306" t="s">
        <v>238</v>
      </c>
      <c r="I23" s="306" t="s">
        <v>239</v>
      </c>
      <c r="J23" s="203">
        <v>50000</v>
      </c>
    </row>
    <row r="24" spans="1:10" ht="48.6" x14ac:dyDescent="0.3">
      <c r="A24" s="426"/>
      <c r="B24" s="425"/>
      <c r="C24" s="83">
        <v>1</v>
      </c>
      <c r="D24" s="307">
        <v>1101022</v>
      </c>
      <c r="E24" s="306" t="s">
        <v>340</v>
      </c>
      <c r="F24" s="306" t="s">
        <v>341</v>
      </c>
      <c r="G24" s="306" t="s">
        <v>342</v>
      </c>
      <c r="H24" s="306" t="s">
        <v>343</v>
      </c>
      <c r="I24" s="306" t="s">
        <v>344</v>
      </c>
      <c r="J24" s="203">
        <v>2000000</v>
      </c>
    </row>
    <row r="25" spans="1:10" ht="17.399999999999999" x14ac:dyDescent="0.3">
      <c r="A25" s="426"/>
      <c r="B25" s="425"/>
      <c r="C25" s="83"/>
      <c r="D25" s="286"/>
      <c r="E25" s="345"/>
      <c r="F25" s="345"/>
      <c r="G25" s="345"/>
      <c r="H25" s="345"/>
      <c r="I25" s="273"/>
      <c r="J25" s="273"/>
    </row>
    <row r="26" spans="1:10" ht="17.399999999999999" x14ac:dyDescent="0.3">
      <c r="A26" s="34" t="s">
        <v>21</v>
      </c>
      <c r="B26" s="35"/>
      <c r="C26" s="106">
        <f>SUM(C21:C25)</f>
        <v>4</v>
      </c>
      <c r="D26" s="324"/>
      <c r="E26" s="35"/>
      <c r="F26" s="35"/>
      <c r="G26" s="35"/>
      <c r="H26" s="35"/>
      <c r="I26" s="35"/>
      <c r="J26" s="39">
        <f>SUM(J21:J25)</f>
        <v>2430000</v>
      </c>
    </row>
    <row r="27" spans="1:10" ht="17.399999999999999" x14ac:dyDescent="0.3">
      <c r="A27" s="415"/>
      <c r="B27" s="417" t="s">
        <v>17</v>
      </c>
      <c r="C27" s="313"/>
      <c r="D27" s="325"/>
      <c r="E27" s="314"/>
      <c r="F27" s="314"/>
      <c r="G27" s="314"/>
      <c r="H27" s="314"/>
      <c r="I27" s="314"/>
      <c r="J27" s="315"/>
    </row>
    <row r="28" spans="1:10" ht="17.399999999999999" x14ac:dyDescent="0.3">
      <c r="A28" s="416"/>
      <c r="B28" s="418"/>
      <c r="C28" s="83"/>
      <c r="D28" s="210"/>
      <c r="E28" s="262"/>
      <c r="F28" s="263"/>
      <c r="G28" s="263"/>
      <c r="H28" s="263"/>
      <c r="I28" s="263"/>
      <c r="J28" s="264"/>
    </row>
    <row r="29" spans="1:10" ht="17.399999999999999" x14ac:dyDescent="0.3">
      <c r="A29" s="34" t="s">
        <v>21</v>
      </c>
      <c r="B29" s="35"/>
      <c r="C29" s="106">
        <f>SUM(C27:C28)</f>
        <v>0</v>
      </c>
      <c r="D29" s="324"/>
      <c r="E29" s="35"/>
      <c r="F29" s="35"/>
      <c r="G29" s="35"/>
      <c r="H29" s="35"/>
      <c r="I29" s="35"/>
      <c r="J29" s="39">
        <f>SUM(J27:J28)</f>
        <v>0</v>
      </c>
    </row>
    <row r="30" spans="1:10" ht="31.2" customHeight="1" x14ac:dyDescent="0.3">
      <c r="A30" s="422"/>
      <c r="B30" s="419" t="s">
        <v>149</v>
      </c>
      <c r="C30" s="299">
        <v>1</v>
      </c>
      <c r="D30" s="306" t="s">
        <v>407</v>
      </c>
      <c r="E30" s="306" t="s">
        <v>392</v>
      </c>
      <c r="F30" s="306" t="s">
        <v>393</v>
      </c>
      <c r="G30" s="306" t="s">
        <v>372</v>
      </c>
      <c r="H30" s="306" t="s">
        <v>381</v>
      </c>
      <c r="I30" s="306" t="s">
        <v>394</v>
      </c>
      <c r="J30" s="203">
        <v>995000</v>
      </c>
    </row>
    <row r="31" spans="1:10" ht="31.2" customHeight="1" x14ac:dyDescent="0.3">
      <c r="A31" s="423"/>
      <c r="B31" s="420"/>
      <c r="C31" s="299"/>
      <c r="D31" s="307"/>
      <c r="E31" s="306"/>
      <c r="F31" s="306"/>
      <c r="G31" s="306"/>
      <c r="H31" s="306"/>
      <c r="I31" s="306"/>
      <c r="J31" s="203"/>
    </row>
    <row r="32" spans="1:10" ht="32.4" customHeight="1" x14ac:dyDescent="0.3">
      <c r="A32" s="424"/>
      <c r="B32" s="421"/>
      <c r="C32" s="299"/>
      <c r="D32" s="326"/>
      <c r="E32" s="301"/>
      <c r="F32" s="302"/>
      <c r="G32" s="300"/>
      <c r="H32" s="300"/>
      <c r="I32" s="300"/>
      <c r="J32" s="303"/>
    </row>
    <row r="33" spans="1:10" ht="17.399999999999999" x14ac:dyDescent="0.3">
      <c r="A33" s="295" t="s">
        <v>150</v>
      </c>
      <c r="B33" s="296"/>
      <c r="C33" s="297">
        <f>SUM(C30:C32)</f>
        <v>1</v>
      </c>
      <c r="D33" s="327"/>
      <c r="E33" s="296"/>
      <c r="F33" s="296"/>
      <c r="G33" s="296"/>
      <c r="H33" s="296"/>
      <c r="I33" s="296"/>
      <c r="J33" s="298">
        <f>SUM(J30:J32)</f>
        <v>995000</v>
      </c>
    </row>
    <row r="34" spans="1:10" ht="18" thickBot="1" x14ac:dyDescent="0.35">
      <c r="A34" s="40" t="s">
        <v>20</v>
      </c>
      <c r="B34" s="41"/>
      <c r="C34" s="107">
        <f>SUM(C4,C16,C20,C26,C29,C33)</f>
        <v>19</v>
      </c>
      <c r="D34" s="41"/>
      <c r="E34" s="41"/>
      <c r="F34" s="41"/>
      <c r="G34" s="41"/>
      <c r="H34" s="41"/>
      <c r="I34" s="41"/>
      <c r="J34" s="42">
        <f>SUM(J4,J16,J20,J26,J29,J33)</f>
        <v>11781000</v>
      </c>
    </row>
    <row r="38" spans="1:10" x14ac:dyDescent="0.3">
      <c r="D38" s="306"/>
      <c r="E38" s="306"/>
      <c r="F38" s="306"/>
      <c r="G38" s="306"/>
      <c r="H38" s="306"/>
      <c r="I38" s="248"/>
    </row>
  </sheetData>
  <mergeCells count="12">
    <mergeCell ref="A2:A3"/>
    <mergeCell ref="B2:B3"/>
    <mergeCell ref="A27:A28"/>
    <mergeCell ref="B27:B28"/>
    <mergeCell ref="B30:B32"/>
    <mergeCell ref="A30:A32"/>
    <mergeCell ref="B21:B25"/>
    <mergeCell ref="A21:A25"/>
    <mergeCell ref="B5:B15"/>
    <mergeCell ref="A5:A15"/>
    <mergeCell ref="B17:B19"/>
    <mergeCell ref="A17:A19"/>
  </mergeCells>
  <phoneticPr fontId="1" type="noConversion"/>
  <pageMargins left="0.70866141732283472" right="0.70866141732283472" top="0.74803149606299213" bottom="0.74803149606299213" header="0.31496062992125984" footer="0.31496062992125984"/>
  <pageSetup paperSize="9" scale="6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A4" workbookViewId="0">
      <selection activeCell="C10" sqref="C10"/>
    </sheetView>
  </sheetViews>
  <sheetFormatPr defaultRowHeight="16.2" x14ac:dyDescent="0.3"/>
  <cols>
    <col min="1" max="1" width="12" customWidth="1"/>
    <col min="2" max="2" width="10.6640625" customWidth="1"/>
    <col min="4" max="4" width="12.88671875" customWidth="1"/>
    <col min="5" max="5" width="44.33203125" customWidth="1"/>
    <col min="7" max="7" width="11.21875" customWidth="1"/>
    <col min="8" max="8" width="11.6640625" customWidth="1"/>
    <col min="9" max="9" width="25.44140625" customWidth="1"/>
    <col min="10" max="10" width="14.6640625" customWidth="1"/>
  </cols>
  <sheetData>
    <row r="1" spans="1:10" x14ac:dyDescent="0.3">
      <c r="A1" s="4" t="s">
        <v>0</v>
      </c>
      <c r="B1" s="4" t="s">
        <v>1</v>
      </c>
      <c r="C1" s="4" t="s">
        <v>22</v>
      </c>
      <c r="D1" s="4" t="s">
        <v>4</v>
      </c>
      <c r="E1" s="4" t="s">
        <v>5</v>
      </c>
      <c r="F1" s="4" t="s">
        <v>148</v>
      </c>
      <c r="G1" s="4" t="s">
        <v>123</v>
      </c>
      <c r="H1" s="4" t="s">
        <v>8</v>
      </c>
      <c r="I1" s="4" t="s">
        <v>11</v>
      </c>
      <c r="J1" s="4" t="s">
        <v>2</v>
      </c>
    </row>
    <row r="2" spans="1:10" ht="32.4" x14ac:dyDescent="0.3">
      <c r="A2" s="71" t="s">
        <v>38</v>
      </c>
      <c r="B2" s="434" t="s">
        <v>14</v>
      </c>
      <c r="C2" s="47">
        <v>1</v>
      </c>
      <c r="D2" s="307" t="s">
        <v>451</v>
      </c>
      <c r="E2" s="306" t="s">
        <v>452</v>
      </c>
      <c r="F2" s="306" t="s">
        <v>453</v>
      </c>
      <c r="G2" s="306" t="s">
        <v>454</v>
      </c>
      <c r="H2" s="306" t="s">
        <v>455</v>
      </c>
      <c r="I2" s="306" t="s">
        <v>456</v>
      </c>
      <c r="J2" s="203">
        <v>300000</v>
      </c>
    </row>
    <row r="3" spans="1:10" ht="48.6" x14ac:dyDescent="0.3">
      <c r="A3" s="226"/>
      <c r="B3" s="388"/>
      <c r="C3" s="67">
        <v>1</v>
      </c>
      <c r="D3" s="10">
        <v>1101048</v>
      </c>
      <c r="E3" s="306" t="s">
        <v>615</v>
      </c>
      <c r="F3" s="306" t="s">
        <v>616</v>
      </c>
      <c r="G3" s="306" t="s">
        <v>612</v>
      </c>
      <c r="H3" s="306" t="s">
        <v>617</v>
      </c>
      <c r="I3" s="306" t="s">
        <v>614</v>
      </c>
      <c r="J3" s="203">
        <v>170000</v>
      </c>
    </row>
    <row r="4" spans="1:10" x14ac:dyDescent="0.3">
      <c r="A4" s="226"/>
      <c r="B4" s="389"/>
      <c r="C4" s="67"/>
      <c r="D4" s="10"/>
      <c r="E4" s="7"/>
      <c r="F4" s="7"/>
      <c r="G4" s="7"/>
      <c r="H4" s="7"/>
      <c r="I4" s="7"/>
      <c r="J4" s="7"/>
    </row>
    <row r="5" spans="1:10" x14ac:dyDescent="0.3">
      <c r="A5" s="15" t="s">
        <v>21</v>
      </c>
      <c r="B5" s="15"/>
      <c r="C5" s="15">
        <f>SUM(C2:C4)</f>
        <v>2</v>
      </c>
      <c r="D5" s="15"/>
      <c r="E5" s="15"/>
      <c r="F5" s="15"/>
      <c r="G5" s="15"/>
      <c r="H5" s="15"/>
      <c r="I5" s="15"/>
      <c r="J5" s="15">
        <f>SUM(J2:J4)</f>
        <v>470000</v>
      </c>
    </row>
    <row r="6" spans="1:10" ht="32.4" customHeight="1" x14ac:dyDescent="0.3">
      <c r="A6" s="409"/>
      <c r="B6" s="434" t="s">
        <v>134</v>
      </c>
      <c r="C6" s="47">
        <v>1</v>
      </c>
      <c r="D6" s="306" t="s">
        <v>359</v>
      </c>
      <c r="E6" s="306" t="s">
        <v>345</v>
      </c>
      <c r="F6" s="306" t="s">
        <v>346</v>
      </c>
      <c r="G6" s="306" t="s">
        <v>347</v>
      </c>
      <c r="H6" s="317" t="s">
        <v>348</v>
      </c>
      <c r="I6" s="306" t="s">
        <v>349</v>
      </c>
      <c r="J6" s="203">
        <v>371000</v>
      </c>
    </row>
    <row r="7" spans="1:10" ht="48.6" x14ac:dyDescent="0.3">
      <c r="A7" s="410"/>
      <c r="B7" s="389"/>
      <c r="C7" s="65">
        <v>1</v>
      </c>
      <c r="D7" s="307" t="s">
        <v>645</v>
      </c>
      <c r="E7" s="306" t="s">
        <v>646</v>
      </c>
      <c r="F7" s="306" t="s">
        <v>647</v>
      </c>
      <c r="G7" s="306" t="s">
        <v>648</v>
      </c>
      <c r="H7" s="306" t="s">
        <v>649</v>
      </c>
      <c r="I7" s="306" t="s">
        <v>650</v>
      </c>
      <c r="J7" s="203">
        <v>50000</v>
      </c>
    </row>
    <row r="8" spans="1:10" x14ac:dyDescent="0.3">
      <c r="A8" s="23" t="s">
        <v>34</v>
      </c>
      <c r="B8" s="51"/>
      <c r="C8" s="15">
        <f>SUM(C6:C7)</f>
        <v>2</v>
      </c>
      <c r="D8" s="11"/>
      <c r="E8" s="11"/>
      <c r="F8" s="11"/>
      <c r="G8" s="11"/>
      <c r="H8" s="11"/>
      <c r="I8" s="11"/>
      <c r="J8" s="11">
        <f>SUM(J6:J7)</f>
        <v>421000</v>
      </c>
    </row>
    <row r="9" spans="1:10" ht="64.8" x14ac:dyDescent="0.3">
      <c r="A9" s="431"/>
      <c r="B9" s="396" t="s">
        <v>37</v>
      </c>
      <c r="C9" s="61">
        <v>1</v>
      </c>
      <c r="D9" s="200"/>
      <c r="E9" s="286" t="s">
        <v>739</v>
      </c>
      <c r="F9" s="345" t="s">
        <v>740</v>
      </c>
      <c r="G9" s="345" t="s">
        <v>737</v>
      </c>
      <c r="H9" s="345" t="s">
        <v>738</v>
      </c>
      <c r="I9" s="345" t="s">
        <v>741</v>
      </c>
      <c r="J9" s="273">
        <v>2750000</v>
      </c>
    </row>
    <row r="10" spans="1:10" x14ac:dyDescent="0.3">
      <c r="A10" s="433"/>
      <c r="B10" s="397"/>
      <c r="C10" s="67"/>
      <c r="D10" s="1"/>
      <c r="E10" s="54"/>
      <c r="F10" s="54"/>
      <c r="G10" s="54"/>
      <c r="H10" s="54"/>
      <c r="I10" s="54"/>
      <c r="J10" s="54"/>
    </row>
    <row r="11" spans="1:10" x14ac:dyDescent="0.3">
      <c r="A11" s="62" t="s">
        <v>36</v>
      </c>
      <c r="B11" s="63"/>
      <c r="C11" s="15">
        <f>SUM(C9:C10)</f>
        <v>1</v>
      </c>
      <c r="D11" s="11"/>
      <c r="E11" s="11"/>
      <c r="F11" s="11"/>
      <c r="G11" s="11"/>
      <c r="H11" s="11"/>
      <c r="I11" s="11"/>
      <c r="J11" s="56">
        <f>SUM(J9:J10)</f>
        <v>2750000</v>
      </c>
    </row>
    <row r="12" spans="1:10" ht="28.2" customHeight="1" x14ac:dyDescent="0.3">
      <c r="A12" s="431"/>
      <c r="B12" s="396" t="s">
        <v>147</v>
      </c>
      <c r="C12" s="270">
        <v>1</v>
      </c>
      <c r="D12" s="307" t="s">
        <v>563</v>
      </c>
      <c r="E12" s="306" t="s">
        <v>564</v>
      </c>
      <c r="F12" s="306" t="s">
        <v>565</v>
      </c>
      <c r="G12" s="306" t="s">
        <v>566</v>
      </c>
      <c r="H12" s="306" t="s">
        <v>567</v>
      </c>
      <c r="I12" s="306" t="s">
        <v>568</v>
      </c>
      <c r="J12" s="248">
        <v>1100000</v>
      </c>
    </row>
    <row r="13" spans="1:10" x14ac:dyDescent="0.3">
      <c r="A13" s="432"/>
      <c r="B13" s="399"/>
      <c r="C13" s="270"/>
      <c r="D13" s="271"/>
      <c r="E13" s="271"/>
      <c r="F13" s="271"/>
      <c r="G13" s="271"/>
      <c r="H13" s="271"/>
      <c r="I13" s="271"/>
      <c r="J13" s="272"/>
    </row>
    <row r="14" spans="1:10" x14ac:dyDescent="0.3">
      <c r="A14" s="433"/>
      <c r="B14" s="397"/>
      <c r="C14" s="270"/>
      <c r="D14" s="271"/>
      <c r="E14" s="271"/>
      <c r="F14" s="271"/>
      <c r="G14" s="271"/>
      <c r="H14" s="271"/>
      <c r="I14" s="271"/>
      <c r="J14" s="272"/>
    </row>
    <row r="15" spans="1:10" x14ac:dyDescent="0.3">
      <c r="A15" s="62" t="s">
        <v>146</v>
      </c>
      <c r="B15" s="63"/>
      <c r="C15" s="15">
        <f>SUM(C12:C14)</f>
        <v>1</v>
      </c>
      <c r="D15" s="11"/>
      <c r="E15" s="11"/>
      <c r="F15" s="11"/>
      <c r="G15" s="11"/>
      <c r="H15" s="11"/>
      <c r="I15" s="11"/>
      <c r="J15" s="56">
        <f>SUM(J12:J14)</f>
        <v>1100000</v>
      </c>
    </row>
    <row r="16" spans="1:10" x14ac:dyDescent="0.3">
      <c r="A16" s="59" t="s">
        <v>20</v>
      </c>
      <c r="B16" s="52"/>
      <c r="C16" s="52">
        <f>SUM(C5,C8,C11,C15)</f>
        <v>6</v>
      </c>
      <c r="D16" s="52"/>
      <c r="E16" s="52"/>
      <c r="F16" s="52"/>
      <c r="G16" s="52"/>
      <c r="H16" s="52"/>
      <c r="I16" s="52"/>
      <c r="J16" s="53">
        <f>SUM(J5,J8,J11,J15)</f>
        <v>4741000</v>
      </c>
    </row>
  </sheetData>
  <mergeCells count="7">
    <mergeCell ref="B12:B14"/>
    <mergeCell ref="A12:A14"/>
    <mergeCell ref="A6:A7"/>
    <mergeCell ref="B6:B7"/>
    <mergeCell ref="B2:B4"/>
    <mergeCell ref="A9:A10"/>
    <mergeCell ref="B9:B10"/>
  </mergeCells>
  <phoneticPr fontId="1" type="noConversion"/>
  <pageMargins left="0.70866141732283472" right="0.70866141732283472" top="0.74803149606299213" bottom="0.74803149606299213" header="0.31496062992125984"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topLeftCell="A16" zoomScale="80" zoomScaleNormal="80" workbookViewId="0">
      <selection activeCell="E22" sqref="E22"/>
    </sheetView>
  </sheetViews>
  <sheetFormatPr defaultRowHeight="16.2" x14ac:dyDescent="0.3"/>
  <cols>
    <col min="1" max="1" width="11.109375" customWidth="1"/>
    <col min="2" max="2" width="14.6640625" customWidth="1"/>
    <col min="3" max="3" width="6.77734375" customWidth="1"/>
    <col min="4" max="4" width="16.88671875" customWidth="1"/>
    <col min="5" max="5" width="47.88671875" customWidth="1"/>
    <col min="6" max="6" width="12" customWidth="1"/>
    <col min="7" max="7" width="15.44140625" customWidth="1"/>
    <col min="8" max="8" width="16.88671875" customWidth="1"/>
    <col min="9" max="9" width="25.109375" customWidth="1"/>
    <col min="10" max="10" width="16.88671875" customWidth="1"/>
  </cols>
  <sheetData>
    <row r="1" spans="1:11" ht="17.399999999999999" x14ac:dyDescent="0.3">
      <c r="A1" s="192" t="s">
        <v>3</v>
      </c>
      <c r="B1" s="192" t="s">
        <v>1</v>
      </c>
      <c r="C1" s="192" t="s">
        <v>22</v>
      </c>
      <c r="D1" s="192" t="s">
        <v>4</v>
      </c>
      <c r="E1" s="192" t="s">
        <v>5</v>
      </c>
      <c r="F1" s="192" t="s">
        <v>6</v>
      </c>
      <c r="G1" s="192" t="s">
        <v>7</v>
      </c>
      <c r="H1" s="192" t="s">
        <v>8</v>
      </c>
      <c r="I1" s="192" t="s">
        <v>12</v>
      </c>
      <c r="J1" s="192" t="s">
        <v>2</v>
      </c>
      <c r="K1" s="20"/>
    </row>
    <row r="2" spans="1:11" ht="32.4" x14ac:dyDescent="0.3">
      <c r="A2" s="435" t="s">
        <v>25</v>
      </c>
      <c r="B2" s="435"/>
      <c r="C2" s="33">
        <v>1</v>
      </c>
      <c r="D2" s="200" t="s">
        <v>403</v>
      </c>
      <c r="E2" s="306" t="s">
        <v>704</v>
      </c>
      <c r="F2" s="306" t="s">
        <v>378</v>
      </c>
      <c r="G2" s="306" t="s">
        <v>379</v>
      </c>
      <c r="H2" s="306" t="s">
        <v>204</v>
      </c>
      <c r="I2" s="306" t="s">
        <v>380</v>
      </c>
      <c r="J2" s="203">
        <v>200000</v>
      </c>
      <c r="K2" s="20"/>
    </row>
    <row r="3" spans="1:11" ht="32.4" x14ac:dyDescent="0.3">
      <c r="A3" s="436"/>
      <c r="B3" s="436"/>
      <c r="C3" s="33">
        <v>1</v>
      </c>
      <c r="D3" s="200" t="s">
        <v>405</v>
      </c>
      <c r="E3" s="306" t="s">
        <v>703</v>
      </c>
      <c r="F3" s="306" t="s">
        <v>378</v>
      </c>
      <c r="G3" s="306" t="s">
        <v>379</v>
      </c>
      <c r="H3" s="306" t="s">
        <v>382</v>
      </c>
      <c r="I3" s="306" t="s">
        <v>383</v>
      </c>
      <c r="J3" s="203">
        <v>50000</v>
      </c>
      <c r="K3" s="9"/>
    </row>
    <row r="4" spans="1:11" ht="32.4" x14ac:dyDescent="0.3">
      <c r="A4" s="436"/>
      <c r="B4" s="436"/>
      <c r="C4" s="33">
        <v>1</v>
      </c>
      <c r="D4" s="1" t="s">
        <v>404</v>
      </c>
      <c r="E4" s="306" t="s">
        <v>702</v>
      </c>
      <c r="F4" s="306" t="s">
        <v>384</v>
      </c>
      <c r="G4" s="306" t="s">
        <v>385</v>
      </c>
      <c r="H4" s="306" t="s">
        <v>386</v>
      </c>
      <c r="I4" s="306" t="s">
        <v>383</v>
      </c>
      <c r="J4" s="203">
        <v>20000</v>
      </c>
      <c r="K4" s="9"/>
    </row>
    <row r="5" spans="1:11" ht="32.4" x14ac:dyDescent="0.3">
      <c r="A5" s="436"/>
      <c r="B5" s="436"/>
      <c r="C5" s="33">
        <v>1</v>
      </c>
      <c r="D5" s="306" t="s">
        <v>414</v>
      </c>
      <c r="E5" s="306" t="s">
        <v>703</v>
      </c>
      <c r="F5" s="306" t="s">
        <v>415</v>
      </c>
      <c r="G5" s="306" t="s">
        <v>416</v>
      </c>
      <c r="H5" s="306" t="s">
        <v>417</v>
      </c>
      <c r="I5" s="306" t="s">
        <v>418</v>
      </c>
      <c r="J5" s="203">
        <v>30000</v>
      </c>
      <c r="K5" s="9"/>
    </row>
    <row r="6" spans="1:11" ht="17.399999999999999" x14ac:dyDescent="0.3">
      <c r="A6" s="436"/>
      <c r="B6" s="436"/>
      <c r="C6" s="43">
        <v>1</v>
      </c>
      <c r="D6" s="307" t="s">
        <v>544</v>
      </c>
      <c r="E6" s="306" t="s">
        <v>545</v>
      </c>
      <c r="F6" s="306" t="s">
        <v>25</v>
      </c>
      <c r="G6" s="306" t="s">
        <v>546</v>
      </c>
      <c r="H6" s="306" t="s">
        <v>204</v>
      </c>
      <c r="I6" s="306" t="s">
        <v>547</v>
      </c>
      <c r="J6" s="203">
        <v>100000</v>
      </c>
      <c r="K6" s="9"/>
    </row>
    <row r="7" spans="1:11" ht="32.4" x14ac:dyDescent="0.3">
      <c r="A7" s="436"/>
      <c r="B7" s="436"/>
      <c r="C7" s="43">
        <v>1</v>
      </c>
      <c r="D7" s="307" t="s">
        <v>627</v>
      </c>
      <c r="E7" s="306" t="s">
        <v>594</v>
      </c>
      <c r="F7" s="306" t="s">
        <v>25</v>
      </c>
      <c r="G7" s="306" t="s">
        <v>379</v>
      </c>
      <c r="H7" s="306" t="s">
        <v>204</v>
      </c>
      <c r="I7" s="306" t="s">
        <v>628</v>
      </c>
      <c r="J7" s="203">
        <v>160000</v>
      </c>
      <c r="K7" s="9"/>
    </row>
    <row r="8" spans="1:11" ht="32.4" x14ac:dyDescent="0.3">
      <c r="A8" s="436"/>
      <c r="B8" s="436"/>
      <c r="C8" s="43">
        <v>1</v>
      </c>
      <c r="D8" s="223">
        <v>1101042</v>
      </c>
      <c r="E8" s="259" t="s">
        <v>689</v>
      </c>
      <c r="F8" s="259" t="s">
        <v>378</v>
      </c>
      <c r="G8" s="259" t="s">
        <v>379</v>
      </c>
      <c r="H8" s="259" t="s">
        <v>690</v>
      </c>
      <c r="I8" s="259" t="s">
        <v>691</v>
      </c>
      <c r="J8" s="203">
        <v>3000</v>
      </c>
      <c r="K8" s="9"/>
    </row>
    <row r="9" spans="1:11" ht="17.399999999999999" x14ac:dyDescent="0.3">
      <c r="A9" s="437"/>
      <c r="B9" s="437"/>
      <c r="C9" s="43"/>
      <c r="D9" s="307"/>
      <c r="E9" s="306"/>
      <c r="F9" s="306"/>
      <c r="G9" s="306"/>
      <c r="H9" s="306"/>
      <c r="I9" s="306"/>
      <c r="J9" s="203"/>
      <c r="K9" s="21"/>
    </row>
    <row r="10" spans="1:11" ht="17.399999999999999" x14ac:dyDescent="0.3">
      <c r="A10" s="255" t="s">
        <v>145</v>
      </c>
      <c r="B10" s="255"/>
      <c r="C10" s="44">
        <f>SUM(C2:C9)</f>
        <v>7</v>
      </c>
      <c r="D10" s="12"/>
      <c r="E10" s="56"/>
      <c r="F10" s="56"/>
      <c r="G10" s="56"/>
      <c r="H10" s="56"/>
      <c r="I10" s="56"/>
      <c r="J10" s="56">
        <f>SUM(J2:J9)</f>
        <v>563000</v>
      </c>
      <c r="K10" s="21"/>
    </row>
    <row r="11" spans="1:11" ht="32.4" x14ac:dyDescent="0.3">
      <c r="A11" s="435"/>
      <c r="B11" s="435" t="s">
        <v>144</v>
      </c>
      <c r="C11" s="33">
        <v>1</v>
      </c>
      <c r="D11" s="307" t="s">
        <v>548</v>
      </c>
      <c r="E11" s="329" t="s">
        <v>549</v>
      </c>
      <c r="F11" s="306" t="s">
        <v>550</v>
      </c>
      <c r="G11" s="306" t="s">
        <v>551</v>
      </c>
      <c r="H11" s="306" t="s">
        <v>552</v>
      </c>
      <c r="I11" s="306" t="s">
        <v>554</v>
      </c>
      <c r="J11" s="203">
        <v>134415</v>
      </c>
      <c r="K11" s="21"/>
    </row>
    <row r="12" spans="1:11" ht="17.399999999999999" x14ac:dyDescent="0.3">
      <c r="A12" s="436"/>
      <c r="B12" s="436"/>
      <c r="C12" s="43"/>
      <c r="D12" s="223"/>
      <c r="E12" s="259"/>
      <c r="F12" s="259"/>
      <c r="G12" s="259"/>
      <c r="H12" s="259"/>
      <c r="I12" s="259"/>
      <c r="J12" s="203"/>
      <c r="K12" s="21"/>
    </row>
    <row r="13" spans="1:11" ht="17.399999999999999" x14ac:dyDescent="0.3">
      <c r="A13" s="436"/>
      <c r="B13" s="436"/>
      <c r="C13" s="43"/>
      <c r="D13" s="1"/>
      <c r="E13" s="286"/>
      <c r="F13" s="285"/>
      <c r="G13" s="285"/>
      <c r="H13" s="285"/>
      <c r="I13" s="285"/>
      <c r="J13" s="273"/>
      <c r="K13" s="21"/>
    </row>
    <row r="14" spans="1:11" ht="17.399999999999999" x14ac:dyDescent="0.3">
      <c r="A14" s="437"/>
      <c r="B14" s="437"/>
      <c r="C14" s="43"/>
      <c r="D14" s="10"/>
      <c r="E14" s="10"/>
      <c r="F14" s="2"/>
      <c r="G14" s="2"/>
      <c r="H14" s="2"/>
      <c r="I14" s="2"/>
      <c r="J14" s="2"/>
      <c r="K14" s="21"/>
    </row>
    <row r="15" spans="1:11" ht="17.399999999999999" x14ac:dyDescent="0.3">
      <c r="A15" s="44" t="s">
        <v>21</v>
      </c>
      <c r="B15" s="44"/>
      <c r="C15" s="44">
        <f>SUM(C11:C14)</f>
        <v>1</v>
      </c>
      <c r="D15" s="44"/>
      <c r="E15" s="44"/>
      <c r="F15" s="44"/>
      <c r="G15" s="44"/>
      <c r="H15" s="44"/>
      <c r="I15" s="44"/>
      <c r="J15" s="193">
        <f>SUM(J11:J14)</f>
        <v>134415</v>
      </c>
      <c r="K15" s="20"/>
    </row>
    <row r="16" spans="1:11" ht="48.6" x14ac:dyDescent="0.3">
      <c r="A16" s="435"/>
      <c r="B16" s="419" t="s">
        <v>128</v>
      </c>
      <c r="C16" s="33">
        <v>1</v>
      </c>
      <c r="D16" s="306" t="s">
        <v>200</v>
      </c>
      <c r="E16" s="306" t="s">
        <v>201</v>
      </c>
      <c r="F16" s="306" t="s">
        <v>202</v>
      </c>
      <c r="G16" s="306" t="s">
        <v>203</v>
      </c>
      <c r="H16" s="306" t="s">
        <v>204</v>
      </c>
      <c r="I16" s="306" t="s">
        <v>205</v>
      </c>
      <c r="J16" s="203">
        <v>8170000</v>
      </c>
      <c r="K16" s="20"/>
    </row>
    <row r="17" spans="1:11" ht="17.399999999999999" x14ac:dyDescent="0.3">
      <c r="A17" s="436"/>
      <c r="B17" s="420"/>
      <c r="C17" s="33">
        <v>1</v>
      </c>
      <c r="D17" s="307" t="s">
        <v>608</v>
      </c>
      <c r="E17" s="306" t="s">
        <v>606</v>
      </c>
      <c r="F17" s="306" t="s">
        <v>609</v>
      </c>
      <c r="G17" s="306" t="s">
        <v>607</v>
      </c>
      <c r="H17" s="306" t="s">
        <v>204</v>
      </c>
      <c r="I17" s="306" t="s">
        <v>610</v>
      </c>
      <c r="J17" s="203">
        <v>250000</v>
      </c>
      <c r="K17" s="20"/>
    </row>
    <row r="18" spans="1:11" ht="17.399999999999999" x14ac:dyDescent="0.3">
      <c r="A18" s="436"/>
      <c r="B18" s="420"/>
      <c r="C18" s="33">
        <v>1</v>
      </c>
      <c r="D18" s="307" t="s">
        <v>656</v>
      </c>
      <c r="E18" s="306" t="s">
        <v>657</v>
      </c>
      <c r="F18" s="306" t="s">
        <v>128</v>
      </c>
      <c r="G18" s="306" t="s">
        <v>203</v>
      </c>
      <c r="H18" s="306" t="s">
        <v>658</v>
      </c>
      <c r="I18" s="306" t="s">
        <v>659</v>
      </c>
      <c r="J18" s="203">
        <v>250000</v>
      </c>
      <c r="K18" s="20"/>
    </row>
    <row r="19" spans="1:11" ht="32.4" x14ac:dyDescent="0.3">
      <c r="A19" s="436"/>
      <c r="B19" s="420"/>
      <c r="C19" s="33">
        <v>1</v>
      </c>
      <c r="D19" s="307" t="s">
        <v>660</v>
      </c>
      <c r="E19" s="306" t="s">
        <v>661</v>
      </c>
      <c r="F19" s="306" t="s">
        <v>128</v>
      </c>
      <c r="G19" s="306" t="s">
        <v>662</v>
      </c>
      <c r="H19" s="306" t="s">
        <v>663</v>
      </c>
      <c r="I19" s="306" t="s">
        <v>334</v>
      </c>
      <c r="J19" s="203">
        <v>600000</v>
      </c>
      <c r="K19" s="20"/>
    </row>
    <row r="20" spans="1:11" ht="17.399999999999999" x14ac:dyDescent="0.3">
      <c r="A20" s="436"/>
      <c r="B20" s="420"/>
      <c r="C20" s="33">
        <v>1</v>
      </c>
      <c r="D20" s="316" t="s">
        <v>664</v>
      </c>
      <c r="E20" s="317" t="s">
        <v>665</v>
      </c>
      <c r="F20" s="317" t="s">
        <v>128</v>
      </c>
      <c r="G20" s="306" t="s">
        <v>666</v>
      </c>
      <c r="H20" s="306" t="s">
        <v>663</v>
      </c>
      <c r="I20" s="306" t="s">
        <v>334</v>
      </c>
      <c r="J20" s="203">
        <v>250000</v>
      </c>
      <c r="K20" s="20"/>
    </row>
    <row r="21" spans="1:11" ht="17.399999999999999" x14ac:dyDescent="0.3">
      <c r="A21" s="436"/>
      <c r="B21" s="420"/>
      <c r="C21" s="45">
        <v>1</v>
      </c>
      <c r="D21" s="307" t="s">
        <v>729</v>
      </c>
      <c r="E21" s="306" t="s">
        <v>667</v>
      </c>
      <c r="F21" s="306" t="s">
        <v>668</v>
      </c>
      <c r="G21" s="306" t="s">
        <v>662</v>
      </c>
      <c r="H21" s="306" t="s">
        <v>669</v>
      </c>
      <c r="I21" s="306" t="s">
        <v>659</v>
      </c>
      <c r="J21" s="203">
        <v>250000</v>
      </c>
      <c r="K21" s="20"/>
    </row>
    <row r="22" spans="1:11" ht="48.6" x14ac:dyDescent="0.3">
      <c r="A22" s="436"/>
      <c r="B22" s="420"/>
      <c r="C22" s="45">
        <v>1</v>
      </c>
      <c r="D22" s="94" t="s">
        <v>743</v>
      </c>
      <c r="E22" s="286" t="s">
        <v>734</v>
      </c>
      <c r="F22" s="345" t="s">
        <v>202</v>
      </c>
      <c r="G22" s="345" t="s">
        <v>203</v>
      </c>
      <c r="H22" s="345" t="s">
        <v>735</v>
      </c>
      <c r="I22" s="345" t="s">
        <v>736</v>
      </c>
      <c r="J22" s="273">
        <v>4828000</v>
      </c>
      <c r="K22" s="20"/>
    </row>
    <row r="23" spans="1:11" ht="17.399999999999999" x14ac:dyDescent="0.3">
      <c r="A23" s="436"/>
      <c r="B23" s="420"/>
      <c r="C23" s="45"/>
      <c r="D23" s="200"/>
      <c r="E23" s="266"/>
      <c r="F23" s="207"/>
      <c r="G23" s="207"/>
      <c r="H23" s="207"/>
      <c r="I23" s="207"/>
      <c r="J23" s="203"/>
      <c r="K23" s="20"/>
    </row>
    <row r="24" spans="1:11" ht="17.399999999999999" x14ac:dyDescent="0.3">
      <c r="A24" s="437"/>
      <c r="B24" s="421"/>
      <c r="C24" s="45"/>
      <c r="D24" s="72"/>
      <c r="E24" s="72"/>
      <c r="F24" s="277"/>
      <c r="G24" s="277"/>
      <c r="H24" s="277"/>
      <c r="I24" s="277"/>
      <c r="J24" s="273"/>
      <c r="K24" s="20"/>
    </row>
    <row r="25" spans="1:11" ht="17.399999999999999" x14ac:dyDescent="0.3">
      <c r="A25" s="44" t="s">
        <v>21</v>
      </c>
      <c r="B25" s="44"/>
      <c r="C25" s="44">
        <f>SUM(C16:C24)</f>
        <v>7</v>
      </c>
      <c r="D25" s="44"/>
      <c r="E25" s="44"/>
      <c r="F25" s="44"/>
      <c r="G25" s="44"/>
      <c r="H25" s="44"/>
      <c r="I25" s="44"/>
      <c r="J25" s="194">
        <f>SUM(J16:J24)</f>
        <v>14598000</v>
      </c>
      <c r="K25" s="20"/>
    </row>
    <row r="26" spans="1:11" ht="32.4" x14ac:dyDescent="0.3">
      <c r="A26" s="435"/>
      <c r="B26" s="417" t="s">
        <v>121</v>
      </c>
      <c r="C26" s="170">
        <v>1</v>
      </c>
      <c r="D26" s="91"/>
      <c r="E26" s="306" t="s">
        <v>259</v>
      </c>
      <c r="F26" s="306" t="s">
        <v>260</v>
      </c>
      <c r="G26" s="306" t="s">
        <v>261</v>
      </c>
      <c r="H26" s="306" t="s">
        <v>262</v>
      </c>
      <c r="I26" s="306" t="s">
        <v>263</v>
      </c>
      <c r="J26" s="203">
        <v>90000</v>
      </c>
      <c r="K26" s="171"/>
    </row>
    <row r="27" spans="1:11" x14ac:dyDescent="0.3">
      <c r="A27" s="436"/>
      <c r="B27" s="430"/>
      <c r="C27" s="170">
        <v>1</v>
      </c>
      <c r="D27" s="170" t="s">
        <v>542</v>
      </c>
      <c r="E27" s="306" t="s">
        <v>538</v>
      </c>
      <c r="F27" s="306" t="s">
        <v>539</v>
      </c>
      <c r="G27" s="306" t="s">
        <v>540</v>
      </c>
      <c r="H27" s="306" t="s">
        <v>381</v>
      </c>
      <c r="I27" s="306" t="s">
        <v>543</v>
      </c>
      <c r="J27" s="203">
        <v>526400</v>
      </c>
      <c r="K27" s="20"/>
    </row>
    <row r="28" spans="1:11" ht="32.4" x14ac:dyDescent="0.3">
      <c r="A28" s="436"/>
      <c r="B28" s="430"/>
      <c r="C28" s="33">
        <v>1</v>
      </c>
      <c r="D28" s="2" t="s">
        <v>706</v>
      </c>
      <c r="E28" s="306" t="s">
        <v>619</v>
      </c>
      <c r="F28" s="306" t="s">
        <v>620</v>
      </c>
      <c r="G28" s="306" t="s">
        <v>621</v>
      </c>
      <c r="H28" s="306" t="s">
        <v>622</v>
      </c>
      <c r="I28" s="306" t="s">
        <v>623</v>
      </c>
      <c r="J28" s="203">
        <v>200000</v>
      </c>
      <c r="K28" s="20"/>
    </row>
    <row r="29" spans="1:11" ht="32.4" x14ac:dyDescent="0.3">
      <c r="A29" s="436"/>
      <c r="B29" s="430"/>
      <c r="C29" s="33">
        <v>1</v>
      </c>
      <c r="D29" s="69" t="s">
        <v>707</v>
      </c>
      <c r="E29" s="306" t="s">
        <v>624</v>
      </c>
      <c r="F29" s="306" t="s">
        <v>620</v>
      </c>
      <c r="G29" s="306" t="s">
        <v>625</v>
      </c>
      <c r="H29" s="306" t="s">
        <v>626</v>
      </c>
      <c r="I29" s="306" t="s">
        <v>611</v>
      </c>
      <c r="J29" s="203">
        <v>200000</v>
      </c>
      <c r="K29" s="20"/>
    </row>
    <row r="30" spans="1:11" ht="17.399999999999999" x14ac:dyDescent="0.3">
      <c r="A30" s="436"/>
      <c r="B30" s="430"/>
      <c r="C30" s="33"/>
      <c r="D30" s="70"/>
      <c r="E30" s="224"/>
      <c r="F30" s="225"/>
      <c r="G30" s="225"/>
      <c r="H30" s="225"/>
      <c r="I30" s="225"/>
      <c r="J30" s="203"/>
      <c r="K30" s="20"/>
    </row>
    <row r="31" spans="1:11" ht="17.399999999999999" x14ac:dyDescent="0.3">
      <c r="A31" s="436"/>
      <c r="B31" s="430"/>
      <c r="C31" s="33"/>
      <c r="D31" s="70"/>
      <c r="E31" s="239"/>
      <c r="F31" s="225"/>
      <c r="G31" s="225"/>
      <c r="H31" s="225"/>
      <c r="I31" s="225"/>
      <c r="J31" s="203"/>
      <c r="K31" s="20"/>
    </row>
    <row r="32" spans="1:11" ht="17.399999999999999" x14ac:dyDescent="0.3">
      <c r="A32" s="436"/>
      <c r="B32" s="430"/>
      <c r="C32" s="33"/>
      <c r="D32" s="200"/>
      <c r="E32" s="224"/>
      <c r="F32" s="225"/>
      <c r="G32" s="225"/>
      <c r="H32" s="225"/>
      <c r="I32" s="225"/>
      <c r="J32" s="203"/>
      <c r="K32" s="20"/>
    </row>
    <row r="33" spans="1:11" ht="17.399999999999999" x14ac:dyDescent="0.3">
      <c r="A33" s="436"/>
      <c r="B33" s="430"/>
      <c r="C33" s="33"/>
      <c r="D33" s="200"/>
      <c r="E33" s="259"/>
      <c r="F33" s="207"/>
      <c r="G33" s="207"/>
      <c r="H33" s="207"/>
      <c r="I33" s="207"/>
      <c r="J33" s="203"/>
      <c r="K33" s="20"/>
    </row>
    <row r="34" spans="1:11" ht="17.399999999999999" x14ac:dyDescent="0.3">
      <c r="A34" s="437"/>
      <c r="B34" s="418"/>
      <c r="C34" s="33"/>
      <c r="D34" s="200"/>
      <c r="E34" s="286"/>
      <c r="F34" s="285"/>
      <c r="G34" s="285"/>
      <c r="H34" s="285"/>
      <c r="I34" s="285"/>
      <c r="J34" s="273"/>
      <c r="K34" s="20"/>
    </row>
    <row r="35" spans="1:11" ht="17.399999999999999" x14ac:dyDescent="0.3">
      <c r="A35" s="44" t="s">
        <v>30</v>
      </c>
      <c r="B35" s="37"/>
      <c r="C35" s="44">
        <f>SUM(C26:C34)</f>
        <v>4</v>
      </c>
      <c r="D35" s="44"/>
      <c r="E35" s="44"/>
      <c r="F35" s="44"/>
      <c r="G35" s="44"/>
      <c r="H35" s="44"/>
      <c r="I35" s="44"/>
      <c r="J35" s="193">
        <f>SUM(J26:J34)</f>
        <v>1016400</v>
      </c>
      <c r="K35" s="20"/>
    </row>
    <row r="36" spans="1:11" ht="17.399999999999999" x14ac:dyDescent="0.3">
      <c r="A36" s="195" t="s">
        <v>20</v>
      </c>
      <c r="B36" s="195"/>
      <c r="C36" s="195">
        <f>SUM(C10,C15,C25,C35)</f>
        <v>19</v>
      </c>
      <c r="D36" s="195"/>
      <c r="E36" s="195"/>
      <c r="F36" s="195"/>
      <c r="G36" s="195"/>
      <c r="H36" s="195"/>
      <c r="I36" s="195"/>
      <c r="J36" s="196">
        <f>SUM(J10,J15,J25,J35)</f>
        <v>16311815</v>
      </c>
      <c r="K36" s="20"/>
    </row>
    <row r="41" spans="1:11" x14ac:dyDescent="0.3">
      <c r="E41" s="260"/>
      <c r="F41" s="261"/>
      <c r="G41" s="261"/>
      <c r="H41" s="261"/>
      <c r="I41" s="261"/>
      <c r="J41" s="258"/>
    </row>
    <row r="42" spans="1:11" x14ac:dyDescent="0.3">
      <c r="D42" s="244"/>
      <c r="E42" s="256"/>
      <c r="F42" s="257"/>
      <c r="G42" s="257"/>
      <c r="H42" s="257"/>
      <c r="I42" s="257"/>
      <c r="J42" s="258"/>
    </row>
    <row r="43" spans="1:11" x14ac:dyDescent="0.3">
      <c r="D43" s="72"/>
      <c r="E43" s="72"/>
      <c r="F43" s="277"/>
      <c r="G43" s="277"/>
      <c r="H43" s="277"/>
      <c r="I43" s="277"/>
      <c r="J43" s="273"/>
    </row>
  </sheetData>
  <mergeCells count="8">
    <mergeCell ref="B26:B34"/>
    <mergeCell ref="A26:A34"/>
    <mergeCell ref="A16:A24"/>
    <mergeCell ref="B16:B24"/>
    <mergeCell ref="A2:A9"/>
    <mergeCell ref="B2:B9"/>
    <mergeCell ref="A11:A14"/>
    <mergeCell ref="B11:B14"/>
  </mergeCells>
  <phoneticPr fontId="1" type="noConversion"/>
  <pageMargins left="0.70866141732283472" right="0.70866141732283472" top="0.74803149606299213" bottom="0.74803149606299213" header="0.31496062992125984" footer="0.31496062992125984"/>
  <pageSetup paperSize="9" scale="6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topLeftCell="A7" zoomScale="85" zoomScaleNormal="85" workbookViewId="0">
      <selection activeCell="E12" sqref="E12"/>
    </sheetView>
  </sheetViews>
  <sheetFormatPr defaultRowHeight="16.2" x14ac:dyDescent="0.3"/>
  <cols>
    <col min="1" max="1" width="12" customWidth="1"/>
    <col min="2" max="2" width="14.21875" customWidth="1"/>
    <col min="3" max="3" width="9.44140625" bestFit="1" customWidth="1"/>
    <col min="4" max="4" width="13.5546875" customWidth="1"/>
    <col min="5" max="5" width="52.5546875" bestFit="1" customWidth="1"/>
    <col min="6" max="6" width="12" customWidth="1"/>
    <col min="7" max="7" width="13" customWidth="1"/>
    <col min="8" max="8" width="25.44140625" bestFit="1" customWidth="1"/>
    <col min="9" max="9" width="21.5546875" bestFit="1" customWidth="1"/>
    <col min="10" max="10" width="17.77734375" customWidth="1"/>
    <col min="11" max="11" width="8.88671875" style="20"/>
  </cols>
  <sheetData>
    <row r="1" spans="1:11" x14ac:dyDescent="0.3">
      <c r="A1" s="4" t="s">
        <v>3</v>
      </c>
      <c r="B1" s="4" t="s">
        <v>1</v>
      </c>
      <c r="C1" s="4" t="s">
        <v>22</v>
      </c>
      <c r="D1" s="4" t="s">
        <v>4</v>
      </c>
      <c r="E1" s="4" t="s">
        <v>5</v>
      </c>
      <c r="F1" s="4" t="s">
        <v>6</v>
      </c>
      <c r="G1" s="4" t="s">
        <v>7</v>
      </c>
      <c r="H1" s="4" t="s">
        <v>8</v>
      </c>
      <c r="I1" s="4" t="s">
        <v>12</v>
      </c>
      <c r="J1" s="4" t="s">
        <v>2</v>
      </c>
    </row>
    <row r="2" spans="1:11" x14ac:dyDescent="0.3">
      <c r="A2" s="82" t="s">
        <v>27</v>
      </c>
      <c r="B2" s="82" t="s">
        <v>26</v>
      </c>
      <c r="C2" s="82"/>
      <c r="D2" s="96"/>
      <c r="E2" s="85"/>
      <c r="F2" s="85"/>
      <c r="G2" s="85"/>
      <c r="H2" s="85"/>
      <c r="I2" s="85"/>
      <c r="J2" s="85"/>
    </row>
    <row r="3" spans="1:11" x14ac:dyDescent="0.3">
      <c r="A3" s="23" t="s">
        <v>21</v>
      </c>
      <c r="B3" s="23"/>
      <c r="C3" s="23">
        <f>SUM(C2:C2)</f>
        <v>0</v>
      </c>
      <c r="D3" s="23"/>
      <c r="E3" s="23"/>
      <c r="F3" s="23"/>
      <c r="G3" s="23"/>
      <c r="H3" s="23"/>
      <c r="I3" s="23"/>
      <c r="J3" s="95">
        <f>SUM(J2:J2)</f>
        <v>0</v>
      </c>
    </row>
    <row r="4" spans="1:11" x14ac:dyDescent="0.3">
      <c r="A4" s="439"/>
      <c r="B4" s="438" t="s">
        <v>13</v>
      </c>
      <c r="C4" s="97">
        <v>1</v>
      </c>
      <c r="D4" s="102">
        <v>1101015</v>
      </c>
      <c r="E4" s="306" t="s">
        <v>264</v>
      </c>
      <c r="F4" s="317" t="s">
        <v>265</v>
      </c>
      <c r="G4" s="317" t="s">
        <v>266</v>
      </c>
      <c r="H4" s="317" t="s">
        <v>267</v>
      </c>
      <c r="I4" s="317" t="s">
        <v>268</v>
      </c>
      <c r="J4" s="203">
        <v>4500</v>
      </c>
      <c r="K4" s="171"/>
    </row>
    <row r="5" spans="1:11" ht="32.4" x14ac:dyDescent="0.3">
      <c r="A5" s="439"/>
      <c r="B5" s="438"/>
      <c r="C5" s="82">
        <v>1</v>
      </c>
      <c r="D5" s="94">
        <v>1101003</v>
      </c>
      <c r="E5" s="306" t="s">
        <v>269</v>
      </c>
      <c r="F5" s="306" t="s">
        <v>265</v>
      </c>
      <c r="G5" s="306" t="s">
        <v>270</v>
      </c>
      <c r="H5" s="306" t="s">
        <v>271</v>
      </c>
      <c r="I5" s="306" t="s">
        <v>156</v>
      </c>
      <c r="J5" s="203">
        <v>3788</v>
      </c>
      <c r="K5" s="9"/>
    </row>
    <row r="6" spans="1:11" ht="32.4" x14ac:dyDescent="0.3">
      <c r="A6" s="439"/>
      <c r="B6" s="438"/>
      <c r="C6" s="82">
        <v>1</v>
      </c>
      <c r="D6" s="307">
        <v>1101020</v>
      </c>
      <c r="E6" s="306" t="s">
        <v>315</v>
      </c>
      <c r="F6" s="306" t="s">
        <v>316</v>
      </c>
      <c r="G6" s="306" t="s">
        <v>317</v>
      </c>
      <c r="H6" s="306" t="s">
        <v>318</v>
      </c>
      <c r="I6" s="306" t="s">
        <v>319</v>
      </c>
      <c r="J6" s="203">
        <v>65020</v>
      </c>
    </row>
    <row r="7" spans="1:11" ht="32.4" x14ac:dyDescent="0.3">
      <c r="A7" s="439"/>
      <c r="B7" s="438"/>
      <c r="C7" s="82">
        <v>1</v>
      </c>
      <c r="D7" s="306" t="s">
        <v>320</v>
      </c>
      <c r="E7" s="306" t="s">
        <v>321</v>
      </c>
      <c r="F7" s="306" t="s">
        <v>316</v>
      </c>
      <c r="G7" s="306" t="s">
        <v>322</v>
      </c>
      <c r="H7" s="306" t="s">
        <v>323</v>
      </c>
      <c r="I7" s="306" t="s">
        <v>324</v>
      </c>
      <c r="J7" s="203">
        <v>500000</v>
      </c>
    </row>
    <row r="8" spans="1:11" ht="32.4" x14ac:dyDescent="0.3">
      <c r="A8" s="439"/>
      <c r="B8" s="438"/>
      <c r="C8" s="82">
        <v>1</v>
      </c>
      <c r="D8" s="94">
        <v>1101018</v>
      </c>
      <c r="E8" s="306" t="s">
        <v>387</v>
      </c>
      <c r="F8" s="306" t="s">
        <v>388</v>
      </c>
      <c r="G8" s="306" t="s">
        <v>389</v>
      </c>
      <c r="H8" s="306" t="s">
        <v>390</v>
      </c>
      <c r="I8" s="306" t="s">
        <v>391</v>
      </c>
      <c r="J8" s="203">
        <v>100000</v>
      </c>
    </row>
    <row r="9" spans="1:11" ht="32.4" x14ac:dyDescent="0.3">
      <c r="A9" s="439"/>
      <c r="B9" s="438"/>
      <c r="C9" s="82">
        <v>1</v>
      </c>
      <c r="D9" s="307">
        <v>1101036</v>
      </c>
      <c r="E9" s="306" t="s">
        <v>461</v>
      </c>
      <c r="F9" s="317" t="s">
        <v>462</v>
      </c>
      <c r="G9" s="317" t="s">
        <v>463</v>
      </c>
      <c r="H9" s="306" t="s">
        <v>464</v>
      </c>
      <c r="I9" s="306" t="s">
        <v>465</v>
      </c>
      <c r="J9" s="203">
        <v>44800</v>
      </c>
    </row>
    <row r="10" spans="1:11" ht="32.4" x14ac:dyDescent="0.3">
      <c r="A10" s="439"/>
      <c r="B10" s="438"/>
      <c r="C10" s="82">
        <v>1</v>
      </c>
      <c r="D10" s="307" t="s">
        <v>466</v>
      </c>
      <c r="E10" s="306" t="s">
        <v>467</v>
      </c>
      <c r="F10" s="306" t="s">
        <v>462</v>
      </c>
      <c r="G10" s="306" t="s">
        <v>468</v>
      </c>
      <c r="H10" s="306" t="s">
        <v>469</v>
      </c>
      <c r="I10" s="306" t="s">
        <v>470</v>
      </c>
      <c r="J10" s="203">
        <v>1200000</v>
      </c>
    </row>
    <row r="11" spans="1:11" ht="48.6" x14ac:dyDescent="0.3">
      <c r="A11" s="439"/>
      <c r="B11" s="438"/>
      <c r="C11" s="82">
        <v>1</v>
      </c>
      <c r="D11" s="200" t="s">
        <v>629</v>
      </c>
      <c r="E11" s="306" t="s">
        <v>597</v>
      </c>
      <c r="F11" s="306" t="s">
        <v>598</v>
      </c>
      <c r="G11" s="306" t="s">
        <v>599</v>
      </c>
      <c r="H11" s="306" t="s">
        <v>600</v>
      </c>
      <c r="I11" s="306" t="s">
        <v>601</v>
      </c>
      <c r="J11" s="203">
        <v>400000</v>
      </c>
    </row>
    <row r="12" spans="1:11" ht="32.4" x14ac:dyDescent="0.3">
      <c r="A12" s="439"/>
      <c r="B12" s="438"/>
      <c r="C12" s="82">
        <v>1</v>
      </c>
      <c r="D12" s="200">
        <v>1101049</v>
      </c>
      <c r="E12" s="306" t="s">
        <v>602</v>
      </c>
      <c r="F12" s="306" t="s">
        <v>603</v>
      </c>
      <c r="G12" s="306" t="s">
        <v>604</v>
      </c>
      <c r="H12" s="306"/>
      <c r="I12" s="306" t="s">
        <v>605</v>
      </c>
      <c r="J12" s="202">
        <v>12285</v>
      </c>
    </row>
    <row r="13" spans="1:11" ht="32.4" x14ac:dyDescent="0.3">
      <c r="A13" s="439"/>
      <c r="B13" s="438"/>
      <c r="C13" s="82">
        <v>1</v>
      </c>
      <c r="D13" s="223">
        <v>1101040</v>
      </c>
      <c r="E13" s="206" t="s">
        <v>697</v>
      </c>
      <c r="F13" s="259" t="s">
        <v>13</v>
      </c>
      <c r="G13" s="259" t="s">
        <v>266</v>
      </c>
      <c r="H13" s="259" t="s">
        <v>696</v>
      </c>
      <c r="I13" s="259" t="s">
        <v>319</v>
      </c>
      <c r="J13" s="203">
        <v>3240</v>
      </c>
    </row>
    <row r="14" spans="1:11" ht="32.4" x14ac:dyDescent="0.3">
      <c r="A14" s="439"/>
      <c r="B14" s="438"/>
      <c r="C14" s="82">
        <v>1</v>
      </c>
      <c r="D14" s="72">
        <v>1101055</v>
      </c>
      <c r="E14" s="286" t="s">
        <v>713</v>
      </c>
      <c r="F14" s="345" t="s">
        <v>714</v>
      </c>
      <c r="G14" s="345" t="s">
        <v>715</v>
      </c>
      <c r="H14" s="345" t="s">
        <v>716</v>
      </c>
      <c r="I14" s="345" t="s">
        <v>717</v>
      </c>
      <c r="J14" s="273">
        <v>100000</v>
      </c>
    </row>
    <row r="15" spans="1:11" ht="32.4" x14ac:dyDescent="0.3">
      <c r="A15" s="439"/>
      <c r="B15" s="438"/>
      <c r="C15" s="269">
        <v>1</v>
      </c>
      <c r="D15" s="72">
        <v>1101015</v>
      </c>
      <c r="E15" s="286" t="s">
        <v>718</v>
      </c>
      <c r="F15" s="345" t="s">
        <v>714</v>
      </c>
      <c r="G15" s="345" t="s">
        <v>719</v>
      </c>
      <c r="H15" s="345" t="s">
        <v>720</v>
      </c>
      <c r="I15" s="345" t="s">
        <v>721</v>
      </c>
      <c r="J15" s="273">
        <v>4500</v>
      </c>
    </row>
    <row r="16" spans="1:11" x14ac:dyDescent="0.3">
      <c r="A16" s="439"/>
      <c r="B16" s="438"/>
      <c r="C16" s="269"/>
      <c r="D16" s="72"/>
      <c r="E16" s="266"/>
      <c r="F16" s="207"/>
      <c r="G16" s="207"/>
      <c r="H16" s="207"/>
      <c r="I16" s="207"/>
      <c r="J16" s="203"/>
    </row>
    <row r="17" spans="1:11" x14ac:dyDescent="0.3">
      <c r="A17" s="439"/>
      <c r="B17" s="438"/>
      <c r="C17" s="269"/>
      <c r="D17" s="72"/>
      <c r="E17" s="266"/>
      <c r="F17" s="207"/>
      <c r="G17" s="207"/>
      <c r="H17" s="207"/>
      <c r="I17" s="207"/>
      <c r="J17" s="203"/>
    </row>
    <row r="18" spans="1:11" x14ac:dyDescent="0.3">
      <c r="A18" s="439"/>
      <c r="B18" s="438"/>
      <c r="C18" s="82"/>
      <c r="D18" s="72"/>
      <c r="E18" s="259"/>
      <c r="F18" s="207"/>
      <c r="G18" s="207"/>
      <c r="H18" s="207"/>
      <c r="I18" s="207"/>
      <c r="J18" s="203"/>
    </row>
    <row r="19" spans="1:11" x14ac:dyDescent="0.3">
      <c r="A19" s="23" t="s">
        <v>21</v>
      </c>
      <c r="B19" s="23"/>
      <c r="C19" s="23">
        <f>SUM(C4:C18)</f>
        <v>12</v>
      </c>
      <c r="D19" s="23"/>
      <c r="E19" s="23"/>
      <c r="F19" s="23"/>
      <c r="G19" s="23"/>
      <c r="H19" s="23"/>
      <c r="I19" s="23"/>
      <c r="J19" s="95">
        <f>SUM(J4:J18)</f>
        <v>2438133</v>
      </c>
    </row>
    <row r="20" spans="1:11" s="111" customFormat="1" ht="48.6" x14ac:dyDescent="0.3">
      <c r="A20" s="431"/>
      <c r="B20" s="439" t="s">
        <v>32</v>
      </c>
      <c r="C20" s="84">
        <v>1</v>
      </c>
      <c r="D20" s="84">
        <v>1101030</v>
      </c>
      <c r="E20" s="306" t="s">
        <v>395</v>
      </c>
      <c r="F20" s="306" t="s">
        <v>396</v>
      </c>
      <c r="G20" s="306" t="s">
        <v>397</v>
      </c>
      <c r="H20" s="306" t="s">
        <v>398</v>
      </c>
      <c r="I20" s="306" t="s">
        <v>399</v>
      </c>
      <c r="J20" s="203">
        <v>414000</v>
      </c>
      <c r="K20" s="197"/>
    </row>
    <row r="21" spans="1:11" s="111" customFormat="1" ht="48.6" x14ac:dyDescent="0.3">
      <c r="A21" s="432"/>
      <c r="B21" s="439"/>
      <c r="C21" s="278">
        <v>1</v>
      </c>
      <c r="D21" s="200"/>
      <c r="E21" s="306" t="s">
        <v>427</v>
      </c>
      <c r="F21" s="306" t="s">
        <v>396</v>
      </c>
      <c r="G21" s="306" t="s">
        <v>428</v>
      </c>
      <c r="H21" s="306" t="s">
        <v>430</v>
      </c>
      <c r="I21" s="306" t="s">
        <v>431</v>
      </c>
      <c r="J21" s="203">
        <v>96000</v>
      </c>
      <c r="K21" s="197"/>
    </row>
    <row r="22" spans="1:11" s="111" customFormat="1" ht="48.6" x14ac:dyDescent="0.3">
      <c r="A22" s="432"/>
      <c r="B22" s="439"/>
      <c r="C22" s="333">
        <v>1</v>
      </c>
      <c r="D22" s="200"/>
      <c r="E22" s="306" t="s">
        <v>432</v>
      </c>
      <c r="F22" s="306" t="s">
        <v>396</v>
      </c>
      <c r="G22" s="306" t="s">
        <v>397</v>
      </c>
      <c r="H22" s="306" t="s">
        <v>429</v>
      </c>
      <c r="I22" s="306" t="s">
        <v>433</v>
      </c>
      <c r="J22" s="203">
        <v>96000</v>
      </c>
      <c r="K22" s="197"/>
    </row>
    <row r="23" spans="1:11" s="111" customFormat="1" ht="32.4" x14ac:dyDescent="0.3">
      <c r="A23" s="432"/>
      <c r="B23" s="439"/>
      <c r="C23" s="333">
        <v>1</v>
      </c>
      <c r="D23" s="200">
        <v>1071063</v>
      </c>
      <c r="E23" s="306" t="s">
        <v>516</v>
      </c>
      <c r="F23" s="306" t="s">
        <v>517</v>
      </c>
      <c r="G23" s="306" t="s">
        <v>519</v>
      </c>
      <c r="H23" s="306" t="s">
        <v>520</v>
      </c>
      <c r="I23" s="306" t="s">
        <v>521</v>
      </c>
      <c r="J23" s="203">
        <v>165000</v>
      </c>
      <c r="K23" s="197"/>
    </row>
    <row r="24" spans="1:11" s="111" customFormat="1" ht="32.4" x14ac:dyDescent="0.3">
      <c r="A24" s="432"/>
      <c r="B24" s="439"/>
      <c r="C24" s="333">
        <v>1</v>
      </c>
      <c r="D24" s="200">
        <v>1081069</v>
      </c>
      <c r="E24" s="306" t="s">
        <v>522</v>
      </c>
      <c r="F24" s="306" t="s">
        <v>523</v>
      </c>
      <c r="G24" s="306" t="s">
        <v>518</v>
      </c>
      <c r="H24" s="306" t="s">
        <v>381</v>
      </c>
      <c r="I24" s="306" t="s">
        <v>524</v>
      </c>
      <c r="J24" s="203">
        <v>71500</v>
      </c>
      <c r="K24" s="197"/>
    </row>
    <row r="25" spans="1:11" s="111" customFormat="1" ht="32.4" x14ac:dyDescent="0.3">
      <c r="A25" s="432"/>
      <c r="B25" s="439"/>
      <c r="C25" s="333">
        <v>1</v>
      </c>
      <c r="D25" s="200">
        <v>1091059</v>
      </c>
      <c r="E25" s="306" t="s">
        <v>525</v>
      </c>
      <c r="F25" s="306" t="s">
        <v>526</v>
      </c>
      <c r="G25" s="306" t="s">
        <v>527</v>
      </c>
      <c r="H25" s="306" t="s">
        <v>381</v>
      </c>
      <c r="I25" s="306" t="s">
        <v>528</v>
      </c>
      <c r="J25" s="203">
        <v>71500</v>
      </c>
      <c r="K25" s="197"/>
    </row>
    <row r="26" spans="1:11" ht="32.4" x14ac:dyDescent="0.3">
      <c r="A26" s="433"/>
      <c r="B26" s="439"/>
      <c r="C26" s="82">
        <v>1</v>
      </c>
      <c r="D26" s="307" t="s">
        <v>651</v>
      </c>
      <c r="E26" s="306" t="s">
        <v>652</v>
      </c>
      <c r="F26" s="306" t="s">
        <v>653</v>
      </c>
      <c r="G26" s="306" t="s">
        <v>397</v>
      </c>
      <c r="H26" s="306" t="s">
        <v>654</v>
      </c>
      <c r="I26" s="306" t="s">
        <v>655</v>
      </c>
      <c r="J26" s="248">
        <v>98000</v>
      </c>
    </row>
    <row r="27" spans="1:11" x14ac:dyDescent="0.3">
      <c r="A27" s="23" t="s">
        <v>33</v>
      </c>
      <c r="B27" s="23"/>
      <c r="C27" s="23">
        <f>SUM(C20:C26)</f>
        <v>7</v>
      </c>
      <c r="D27" s="23"/>
      <c r="E27" s="23"/>
      <c r="F27" s="23"/>
      <c r="G27" s="23"/>
      <c r="H27" s="23"/>
      <c r="I27" s="23"/>
      <c r="J27" s="23">
        <f>SUM(J20:J26)</f>
        <v>1012000</v>
      </c>
    </row>
    <row r="28" spans="1:11" x14ac:dyDescent="0.3">
      <c r="A28" s="59" t="s">
        <v>20</v>
      </c>
      <c r="B28" s="59"/>
      <c r="C28" s="59">
        <f>SUM(C3,C19,C27)</f>
        <v>19</v>
      </c>
      <c r="D28" s="59"/>
      <c r="E28" s="59"/>
      <c r="F28" s="59"/>
      <c r="G28" s="59"/>
      <c r="H28" s="59"/>
      <c r="I28" s="59"/>
      <c r="J28" s="198">
        <f>SUM(J3,J19,J27)</f>
        <v>3450133</v>
      </c>
    </row>
    <row r="31" spans="1:11" x14ac:dyDescent="0.3">
      <c r="E31" s="267"/>
      <c r="F31" s="261"/>
      <c r="G31" s="261"/>
      <c r="H31" s="261"/>
      <c r="I31" s="261"/>
      <c r="J31" s="258"/>
    </row>
    <row r="32" spans="1:11" x14ac:dyDescent="0.3">
      <c r="E32" s="267"/>
      <c r="F32" s="261"/>
      <c r="G32" s="261"/>
      <c r="H32" s="261"/>
      <c r="I32" s="261"/>
      <c r="J32" s="258"/>
    </row>
    <row r="33" spans="5:10" x14ac:dyDescent="0.3">
      <c r="E33" s="22"/>
      <c r="F33" s="280"/>
      <c r="G33" s="280"/>
      <c r="H33" s="280"/>
      <c r="I33" s="280"/>
      <c r="J33" s="281"/>
    </row>
  </sheetData>
  <mergeCells count="4">
    <mergeCell ref="B4:B18"/>
    <mergeCell ref="A4:A18"/>
    <mergeCell ref="B20:B26"/>
    <mergeCell ref="A20:A26"/>
  </mergeCells>
  <phoneticPr fontId="1" type="noConversion"/>
  <pageMargins left="0.70866141732283472" right="0.70866141732283472" top="0.74803149606299213" bottom="0.74803149606299213" header="0.31496062992125984" footer="0.31496062992125984"/>
  <pageSetup paperSize="9" scale="6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topLeftCell="A10" zoomScale="90" zoomScaleNormal="90" workbookViewId="0">
      <selection activeCell="C20" sqref="C20"/>
    </sheetView>
  </sheetViews>
  <sheetFormatPr defaultRowHeight="16.2" x14ac:dyDescent="0.3"/>
  <cols>
    <col min="1" max="1" width="11.88671875" customWidth="1"/>
    <col min="2" max="2" width="23" bestFit="1" customWidth="1"/>
    <col min="3" max="3" width="7.6640625" customWidth="1"/>
    <col min="4" max="4" width="14.33203125" customWidth="1"/>
    <col min="5" max="5" width="46.44140625" customWidth="1"/>
    <col min="6" max="6" width="14.109375" customWidth="1"/>
    <col min="7" max="7" width="13.6640625" customWidth="1"/>
    <col min="8" max="8" width="17.88671875" customWidth="1"/>
    <col min="9" max="9" width="14.88671875" customWidth="1"/>
    <col min="10" max="10" width="15.77734375" customWidth="1"/>
  </cols>
  <sheetData>
    <row r="1" spans="1:11" x14ac:dyDescent="0.3">
      <c r="A1" s="4" t="s">
        <v>3</v>
      </c>
      <c r="B1" s="4" t="s">
        <v>1</v>
      </c>
      <c r="C1" s="4" t="s">
        <v>18</v>
      </c>
      <c r="D1" s="4" t="s">
        <v>4</v>
      </c>
      <c r="E1" s="4" t="s">
        <v>5</v>
      </c>
      <c r="F1" s="4" t="s">
        <v>6</v>
      </c>
      <c r="G1" s="4" t="s">
        <v>7</v>
      </c>
      <c r="H1" s="4" t="s">
        <v>8</v>
      </c>
      <c r="I1" s="4" t="s">
        <v>11</v>
      </c>
      <c r="J1" s="4" t="s">
        <v>2</v>
      </c>
      <c r="K1" s="20"/>
    </row>
    <row r="2" spans="1:11" x14ac:dyDescent="0.3">
      <c r="A2" s="441" t="s">
        <v>44</v>
      </c>
      <c r="B2" s="440" t="s">
        <v>45</v>
      </c>
      <c r="C2" s="24"/>
      <c r="D2" s="200"/>
      <c r="E2" s="201"/>
      <c r="F2" s="92"/>
      <c r="G2" s="92"/>
      <c r="H2" s="222"/>
      <c r="I2" s="92"/>
      <c r="J2" s="203"/>
      <c r="K2" s="20"/>
    </row>
    <row r="3" spans="1:11" x14ac:dyDescent="0.3">
      <c r="A3" s="442"/>
      <c r="B3" s="440"/>
      <c r="C3" s="24"/>
      <c r="D3" s="1"/>
      <c r="E3" s="54"/>
      <c r="F3" s="54"/>
      <c r="G3" s="54"/>
      <c r="H3" s="54"/>
      <c r="I3" s="54"/>
      <c r="J3" s="54"/>
      <c r="K3" s="20"/>
    </row>
    <row r="4" spans="1:11" x14ac:dyDescent="0.3">
      <c r="A4" s="442"/>
      <c r="B4" s="440"/>
      <c r="C4" s="24"/>
      <c r="D4" s="1"/>
      <c r="E4" s="54"/>
      <c r="F4" s="54"/>
      <c r="G4" s="54"/>
      <c r="H4" s="54"/>
      <c r="I4" s="54"/>
      <c r="J4" s="54"/>
      <c r="K4" s="20"/>
    </row>
    <row r="5" spans="1:11" x14ac:dyDescent="0.3">
      <c r="A5" s="442"/>
      <c r="B5" s="440"/>
      <c r="C5" s="24"/>
      <c r="D5" s="1"/>
      <c r="E5" s="54"/>
      <c r="F5" s="54"/>
      <c r="G5" s="54"/>
      <c r="H5" s="54"/>
      <c r="I5" s="54"/>
      <c r="J5" s="54"/>
      <c r="K5" s="20"/>
    </row>
    <row r="6" spans="1:11" x14ac:dyDescent="0.3">
      <c r="A6" s="442"/>
      <c r="B6" s="440"/>
      <c r="C6" s="24"/>
      <c r="D6" s="1"/>
      <c r="E6" s="54"/>
      <c r="F6" s="54"/>
      <c r="G6" s="54"/>
      <c r="H6" s="54"/>
      <c r="I6" s="54"/>
      <c r="J6" s="54"/>
      <c r="K6" s="20"/>
    </row>
    <row r="7" spans="1:11" x14ac:dyDescent="0.3">
      <c r="A7" s="443"/>
      <c r="B7" s="440"/>
      <c r="C7" s="68"/>
      <c r="D7" s="2"/>
      <c r="E7" s="2"/>
      <c r="F7" s="2"/>
      <c r="G7" s="2"/>
      <c r="H7" s="2"/>
      <c r="I7" s="2"/>
      <c r="J7" s="2"/>
      <c r="K7" s="20"/>
    </row>
    <row r="8" spans="1:11" x14ac:dyDescent="0.3">
      <c r="A8" s="23" t="s">
        <v>29</v>
      </c>
      <c r="B8" s="23"/>
      <c r="C8" s="23">
        <f>SUM(C2:C7)</f>
        <v>0</v>
      </c>
      <c r="D8" s="25"/>
      <c r="E8" s="23"/>
      <c r="F8" s="23"/>
      <c r="G8" s="23"/>
      <c r="H8" s="23"/>
      <c r="I8" s="23"/>
      <c r="J8" s="57">
        <f>SUM(J2:J7)</f>
        <v>0</v>
      </c>
      <c r="K8" s="20"/>
    </row>
    <row r="9" spans="1:11" ht="32.4" x14ac:dyDescent="0.3">
      <c r="A9" s="81"/>
      <c r="B9" s="438" t="s">
        <v>42</v>
      </c>
      <c r="C9" s="55">
        <v>1</v>
      </c>
      <c r="D9" s="102"/>
      <c r="E9" s="306" t="s">
        <v>166</v>
      </c>
      <c r="F9" s="306" t="s">
        <v>42</v>
      </c>
      <c r="G9" s="306" t="s">
        <v>167</v>
      </c>
      <c r="H9" s="306" t="s">
        <v>168</v>
      </c>
      <c r="I9" s="306" t="s">
        <v>160</v>
      </c>
      <c r="J9" s="203">
        <v>920000</v>
      </c>
      <c r="K9" s="20"/>
    </row>
    <row r="10" spans="1:11" ht="32.4" x14ac:dyDescent="0.3">
      <c r="A10" s="81"/>
      <c r="B10" s="438"/>
      <c r="C10" s="55">
        <v>1</v>
      </c>
      <c r="D10" s="307" t="s">
        <v>240</v>
      </c>
      <c r="E10" s="306" t="s">
        <v>241</v>
      </c>
      <c r="F10" s="306" t="s">
        <v>242</v>
      </c>
      <c r="G10" s="306" t="s">
        <v>243</v>
      </c>
      <c r="H10" s="306" t="s">
        <v>244</v>
      </c>
      <c r="I10" s="306" t="s">
        <v>245</v>
      </c>
      <c r="J10" s="203">
        <v>1000000</v>
      </c>
      <c r="K10" s="20"/>
    </row>
    <row r="11" spans="1:11" x14ac:dyDescent="0.3">
      <c r="A11" s="81"/>
      <c r="B11" s="438"/>
      <c r="C11" s="55"/>
      <c r="D11" s="1"/>
      <c r="E11" s="206"/>
      <c r="F11" s="221"/>
      <c r="G11" s="221"/>
      <c r="H11" s="221"/>
      <c r="I11" s="221"/>
      <c r="J11" s="209"/>
      <c r="K11" s="20"/>
    </row>
    <row r="12" spans="1:11" x14ac:dyDescent="0.3">
      <c r="A12" s="81"/>
      <c r="B12" s="438"/>
      <c r="C12" s="55"/>
      <c r="D12" s="1"/>
      <c r="E12" s="54"/>
      <c r="F12" s="54"/>
      <c r="G12" s="54"/>
      <c r="H12" s="54"/>
      <c r="I12" s="54"/>
      <c r="J12" s="54"/>
      <c r="K12" s="20"/>
    </row>
    <row r="13" spans="1:11" x14ac:dyDescent="0.3">
      <c r="A13" s="81"/>
      <c r="B13" s="438"/>
      <c r="C13" s="64"/>
      <c r="D13" s="1"/>
      <c r="E13" s="54"/>
      <c r="F13" s="54"/>
      <c r="G13" s="54"/>
      <c r="H13" s="54"/>
      <c r="I13" s="54"/>
      <c r="J13" s="54"/>
      <c r="K13" s="20"/>
    </row>
    <row r="14" spans="1:11" x14ac:dyDescent="0.3">
      <c r="A14" s="81"/>
      <c r="B14" s="438"/>
      <c r="C14" s="55"/>
      <c r="D14" s="10"/>
      <c r="E14" s="10"/>
      <c r="F14" s="2"/>
      <c r="G14" s="2"/>
      <c r="H14" s="2"/>
      <c r="I14" s="2"/>
      <c r="J14" s="2"/>
      <c r="K14" s="20"/>
    </row>
    <row r="15" spans="1:11" x14ac:dyDescent="0.3">
      <c r="A15" s="23" t="s">
        <v>19</v>
      </c>
      <c r="B15" s="13"/>
      <c r="C15" s="23">
        <f>SUM(C9:C14)</f>
        <v>2</v>
      </c>
      <c r="D15" s="26"/>
      <c r="E15" s="13"/>
      <c r="F15" s="13"/>
      <c r="G15" s="13"/>
      <c r="H15" s="13"/>
      <c r="I15" s="13"/>
      <c r="J15" s="58">
        <f>SUM(J9:J14)</f>
        <v>1920000</v>
      </c>
      <c r="K15" s="20"/>
    </row>
    <row r="16" spans="1:11" ht="32.4" x14ac:dyDescent="0.3">
      <c r="A16" s="81"/>
      <c r="B16" s="439" t="s">
        <v>43</v>
      </c>
      <c r="C16" s="55">
        <v>1</v>
      </c>
      <c r="D16" s="307">
        <v>1104002</v>
      </c>
      <c r="E16" s="306" t="s">
        <v>370</v>
      </c>
      <c r="F16" s="306" t="s">
        <v>371</v>
      </c>
      <c r="G16" s="306" t="s">
        <v>372</v>
      </c>
      <c r="H16" s="306" t="s">
        <v>187</v>
      </c>
      <c r="I16" s="306" t="s">
        <v>373</v>
      </c>
      <c r="J16" s="203">
        <v>51000</v>
      </c>
      <c r="K16" s="22"/>
    </row>
    <row r="17" spans="1:11" ht="32.4" x14ac:dyDescent="0.3">
      <c r="A17" s="81"/>
      <c r="B17" s="439"/>
      <c r="C17" s="55">
        <v>1</v>
      </c>
      <c r="D17" s="307">
        <v>1094002</v>
      </c>
      <c r="E17" s="306" t="s">
        <v>471</v>
      </c>
      <c r="F17" s="306" t="s">
        <v>43</v>
      </c>
      <c r="G17" s="306" t="s">
        <v>472</v>
      </c>
      <c r="H17" s="306" t="s">
        <v>473</v>
      </c>
      <c r="I17" s="306" t="s">
        <v>474</v>
      </c>
      <c r="J17" s="203">
        <v>176750</v>
      </c>
      <c r="K17" s="20"/>
    </row>
    <row r="18" spans="1:11" ht="32.4" x14ac:dyDescent="0.3">
      <c r="A18" s="81"/>
      <c r="B18" s="439"/>
      <c r="C18" s="55">
        <v>1</v>
      </c>
      <c r="D18" s="223">
        <v>1104009</v>
      </c>
      <c r="E18" s="259" t="s">
        <v>683</v>
      </c>
      <c r="F18" s="259" t="s">
        <v>43</v>
      </c>
      <c r="G18" s="259" t="s">
        <v>372</v>
      </c>
      <c r="H18" s="259" t="s">
        <v>164</v>
      </c>
      <c r="I18" s="259" t="s">
        <v>334</v>
      </c>
      <c r="J18" s="203">
        <v>83000</v>
      </c>
      <c r="K18" s="20"/>
    </row>
    <row r="19" spans="1:11" ht="32.4" x14ac:dyDescent="0.3">
      <c r="A19" s="81"/>
      <c r="B19" s="439"/>
      <c r="C19" s="55">
        <v>1</v>
      </c>
      <c r="D19" s="2"/>
      <c r="E19" s="286" t="s">
        <v>708</v>
      </c>
      <c r="F19" s="345" t="s">
        <v>709</v>
      </c>
      <c r="G19" s="345" t="s">
        <v>710</v>
      </c>
      <c r="H19" s="345" t="s">
        <v>711</v>
      </c>
      <c r="I19" s="345" t="s">
        <v>712</v>
      </c>
      <c r="J19" s="273">
        <v>180000</v>
      </c>
      <c r="K19" s="20"/>
    </row>
    <row r="20" spans="1:11" x14ac:dyDescent="0.3">
      <c r="A20" s="81"/>
      <c r="B20" s="439"/>
      <c r="C20" s="55"/>
      <c r="D20" s="10"/>
      <c r="E20" s="10"/>
      <c r="F20" s="2"/>
      <c r="G20" s="2"/>
      <c r="H20" s="2"/>
      <c r="I20" s="2"/>
      <c r="J20" s="2"/>
      <c r="K20" s="20"/>
    </row>
    <row r="21" spans="1:11" x14ac:dyDescent="0.3">
      <c r="A21" s="81"/>
      <c r="B21" s="439"/>
      <c r="C21" s="55"/>
      <c r="D21" s="10"/>
      <c r="E21" s="10"/>
      <c r="F21" s="2"/>
      <c r="G21" s="2"/>
      <c r="H21" s="2"/>
      <c r="I21" s="2"/>
      <c r="J21" s="2"/>
      <c r="K21" s="20"/>
    </row>
    <row r="22" spans="1:11" x14ac:dyDescent="0.3">
      <c r="A22" s="81"/>
      <c r="B22" s="439"/>
      <c r="C22" s="68"/>
      <c r="D22" s="2"/>
      <c r="E22" s="2"/>
      <c r="F22" s="2"/>
      <c r="G22" s="2"/>
      <c r="H22" s="2"/>
      <c r="I22" s="2"/>
      <c r="J22" s="2"/>
      <c r="K22" s="20"/>
    </row>
    <row r="23" spans="1:11" x14ac:dyDescent="0.3">
      <c r="A23" s="15" t="s">
        <v>19</v>
      </c>
      <c r="B23" s="15"/>
      <c r="C23" s="23">
        <f>SUM(C16:C22)</f>
        <v>4</v>
      </c>
      <c r="D23" s="15"/>
      <c r="E23" s="15"/>
      <c r="F23" s="15"/>
      <c r="G23" s="15"/>
      <c r="H23" s="15"/>
      <c r="I23" s="15"/>
      <c r="J23" s="57">
        <f>SUM(J16:J22)</f>
        <v>490750</v>
      </c>
      <c r="K23" s="20"/>
    </row>
    <row r="24" spans="1:11" x14ac:dyDescent="0.3">
      <c r="A24" s="52" t="s">
        <v>10</v>
      </c>
      <c r="B24" s="52"/>
      <c r="C24" s="59">
        <f>SUM(C8,C15,C23)</f>
        <v>6</v>
      </c>
      <c r="D24" s="52"/>
      <c r="E24" s="52"/>
      <c r="F24" s="52"/>
      <c r="G24" s="52"/>
      <c r="H24" s="52"/>
      <c r="I24" s="52"/>
      <c r="J24" s="60">
        <f>SUM(J8,J15,J23)</f>
        <v>2410750</v>
      </c>
      <c r="K24" s="20"/>
    </row>
  </sheetData>
  <mergeCells count="4">
    <mergeCell ref="B2:B7"/>
    <mergeCell ref="B9:B14"/>
    <mergeCell ref="B16:B22"/>
    <mergeCell ref="A2:A7"/>
  </mergeCells>
  <phoneticPr fontId="1" type="noConversion"/>
  <pageMargins left="0.70866141732283472" right="0.70866141732283472" top="0.74803149606299213" bottom="0.74803149606299213" header="0.31496062992125984" footer="0.31496062992125984"/>
  <pageSetup paperSize="9" scale="7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13" zoomScale="90" zoomScaleNormal="90" workbookViewId="0">
      <selection activeCell="B36" sqref="B36"/>
    </sheetView>
  </sheetViews>
  <sheetFormatPr defaultRowHeight="16.2" x14ac:dyDescent="0.3"/>
  <cols>
    <col min="1" max="1" width="10.33203125" customWidth="1"/>
    <col min="2" max="2" width="23" bestFit="1" customWidth="1"/>
    <col min="3" max="3" width="7.109375" customWidth="1"/>
    <col min="4" max="4" width="13.44140625" customWidth="1"/>
    <col min="5" max="5" width="44.33203125" customWidth="1"/>
    <col min="6" max="6" width="11.109375" customWidth="1"/>
    <col min="7" max="7" width="12.44140625" customWidth="1"/>
    <col min="8" max="8" width="16.88671875" customWidth="1"/>
    <col min="9" max="9" width="21.5546875" bestFit="1" customWidth="1"/>
    <col min="10" max="10" width="13.6640625" style="27" customWidth="1"/>
  </cols>
  <sheetData>
    <row r="1" spans="1:10" x14ac:dyDescent="0.3">
      <c r="A1" s="112" t="s">
        <v>67</v>
      </c>
      <c r="B1" s="112" t="s">
        <v>56</v>
      </c>
      <c r="C1" s="112" t="s">
        <v>57</v>
      </c>
      <c r="D1" s="112" t="s">
        <v>58</v>
      </c>
      <c r="E1" s="112" t="s">
        <v>59</v>
      </c>
      <c r="F1" s="112" t="s">
        <v>60</v>
      </c>
      <c r="G1" s="112" t="s">
        <v>61</v>
      </c>
      <c r="H1" s="112" t="s">
        <v>62</v>
      </c>
      <c r="I1" s="112" t="s">
        <v>63</v>
      </c>
      <c r="J1" s="113" t="s">
        <v>64</v>
      </c>
    </row>
    <row r="2" spans="1:10" ht="32.4" x14ac:dyDescent="0.3">
      <c r="A2" s="444" t="s">
        <v>65</v>
      </c>
      <c r="B2" s="368"/>
      <c r="C2" s="114">
        <v>1</v>
      </c>
      <c r="D2" s="307">
        <v>1108003</v>
      </c>
      <c r="E2" s="306" t="s">
        <v>161</v>
      </c>
      <c r="F2" s="306" t="s">
        <v>162</v>
      </c>
      <c r="G2" s="306" t="s">
        <v>163</v>
      </c>
      <c r="H2" s="306" t="s">
        <v>164</v>
      </c>
      <c r="I2" s="306" t="s">
        <v>165</v>
      </c>
      <c r="J2" s="203">
        <v>6626000</v>
      </c>
    </row>
    <row r="3" spans="1:10" ht="32.4" x14ac:dyDescent="0.3">
      <c r="A3" s="444"/>
      <c r="B3" s="368"/>
      <c r="C3" s="114">
        <v>1</v>
      </c>
      <c r="D3" s="208"/>
      <c r="E3" s="306" t="s">
        <v>255</v>
      </c>
      <c r="F3" s="306" t="s">
        <v>256</v>
      </c>
      <c r="G3" s="306" t="s">
        <v>257</v>
      </c>
      <c r="H3" s="306" t="s">
        <v>187</v>
      </c>
      <c r="I3" s="306" t="s">
        <v>258</v>
      </c>
      <c r="J3" s="203">
        <v>350000</v>
      </c>
    </row>
    <row r="4" spans="1:10" ht="32.4" x14ac:dyDescent="0.3">
      <c r="A4" s="444"/>
      <c r="B4" s="368"/>
      <c r="C4" s="332">
        <v>1</v>
      </c>
      <c r="D4" s="307" t="s">
        <v>478</v>
      </c>
      <c r="E4" s="306" t="s">
        <v>479</v>
      </c>
      <c r="F4" s="306" t="s">
        <v>256</v>
      </c>
      <c r="G4" s="306" t="s">
        <v>483</v>
      </c>
      <c r="H4" s="306" t="s">
        <v>481</v>
      </c>
      <c r="I4" s="306" t="s">
        <v>450</v>
      </c>
      <c r="J4" s="203">
        <v>9000</v>
      </c>
    </row>
    <row r="5" spans="1:10" ht="32.4" x14ac:dyDescent="0.3">
      <c r="A5" s="444"/>
      <c r="B5" s="368"/>
      <c r="C5" s="332">
        <v>1</v>
      </c>
      <c r="D5" s="307" t="s">
        <v>484</v>
      </c>
      <c r="E5" s="306" t="s">
        <v>482</v>
      </c>
      <c r="F5" s="306" t="s">
        <v>256</v>
      </c>
      <c r="G5" s="306" t="s">
        <v>480</v>
      </c>
      <c r="H5" s="306" t="s">
        <v>485</v>
      </c>
      <c r="I5" s="306" t="s">
        <v>450</v>
      </c>
      <c r="J5" s="203">
        <v>3000</v>
      </c>
    </row>
    <row r="6" spans="1:10" ht="32.4" x14ac:dyDescent="0.3">
      <c r="A6" s="444"/>
      <c r="B6" s="368"/>
      <c r="C6" s="114">
        <v>1</v>
      </c>
      <c r="D6" s="306" t="s">
        <v>588</v>
      </c>
      <c r="E6" s="306" t="s">
        <v>589</v>
      </c>
      <c r="F6" s="306" t="s">
        <v>590</v>
      </c>
      <c r="G6" s="306" t="s">
        <v>591</v>
      </c>
      <c r="H6" s="306" t="s">
        <v>592</v>
      </c>
      <c r="I6" s="306" t="s">
        <v>593</v>
      </c>
      <c r="J6" s="203">
        <v>7000</v>
      </c>
    </row>
    <row r="7" spans="1:10" x14ac:dyDescent="0.3">
      <c r="A7" s="444"/>
      <c r="B7" s="368"/>
      <c r="C7" s="114"/>
      <c r="D7" s="200"/>
      <c r="E7" s="224"/>
      <c r="F7" s="225"/>
      <c r="G7" s="225"/>
      <c r="H7" s="225"/>
      <c r="I7" s="225"/>
      <c r="J7" s="248"/>
    </row>
    <row r="8" spans="1:10" x14ac:dyDescent="0.3">
      <c r="A8" s="444"/>
      <c r="B8" s="368"/>
      <c r="C8" s="114"/>
      <c r="D8" s="117"/>
      <c r="E8" s="117"/>
      <c r="F8" s="118"/>
      <c r="G8" s="118"/>
      <c r="H8" s="118"/>
      <c r="I8" s="118"/>
      <c r="J8" s="118"/>
    </row>
    <row r="9" spans="1:10" x14ac:dyDescent="0.3">
      <c r="A9" s="119" t="s">
        <v>52</v>
      </c>
      <c r="B9" s="119"/>
      <c r="C9" s="119">
        <f>SUM(C2:C8)</f>
        <v>5</v>
      </c>
      <c r="D9" s="119"/>
      <c r="E9" s="119"/>
      <c r="F9" s="119"/>
      <c r="G9" s="119"/>
      <c r="H9" s="119"/>
      <c r="I9" s="119"/>
      <c r="J9" s="120">
        <f>SUM(J2:J8)</f>
        <v>6995000</v>
      </c>
    </row>
    <row r="10" spans="1:10" ht="32.4" x14ac:dyDescent="0.3">
      <c r="A10" s="445" t="s">
        <v>302</v>
      </c>
      <c r="B10" s="445"/>
      <c r="C10" s="321">
        <v>1</v>
      </c>
      <c r="D10" s="307" t="s">
        <v>304</v>
      </c>
      <c r="E10" s="306" t="s">
        <v>305</v>
      </c>
      <c r="F10" s="317" t="s">
        <v>306</v>
      </c>
      <c r="G10" s="317" t="s">
        <v>307</v>
      </c>
      <c r="H10" s="317" t="s">
        <v>308</v>
      </c>
      <c r="I10" s="317" t="s">
        <v>309</v>
      </c>
      <c r="J10" s="203">
        <v>100000</v>
      </c>
    </row>
    <row r="11" spans="1:10" x14ac:dyDescent="0.3">
      <c r="A11" s="446"/>
      <c r="B11" s="446"/>
      <c r="C11" s="321"/>
      <c r="D11" s="322"/>
      <c r="E11" s="322"/>
      <c r="F11" s="322"/>
      <c r="G11" s="322"/>
      <c r="H11" s="322"/>
      <c r="I11" s="322"/>
      <c r="J11" s="323"/>
    </row>
    <row r="12" spans="1:10" x14ac:dyDescent="0.3">
      <c r="A12" s="15" t="s">
        <v>303</v>
      </c>
      <c r="B12" s="119"/>
      <c r="C12" s="119">
        <f>SUM(C10:C11)</f>
        <v>1</v>
      </c>
      <c r="D12" s="319"/>
      <c r="E12" s="319"/>
      <c r="F12" s="319"/>
      <c r="G12" s="319"/>
      <c r="H12" s="319"/>
      <c r="I12" s="319"/>
      <c r="J12" s="320">
        <f>SUM(J10:J11)</f>
        <v>100000</v>
      </c>
    </row>
    <row r="13" spans="1:10" ht="16.2" customHeight="1" x14ac:dyDescent="0.3">
      <c r="A13" s="439" t="s">
        <v>124</v>
      </c>
      <c r="B13" s="10" t="s">
        <v>125</v>
      </c>
      <c r="C13" s="114"/>
      <c r="D13" s="210"/>
      <c r="E13" s="211"/>
      <c r="F13" s="212"/>
      <c r="G13" s="212"/>
      <c r="H13" s="212"/>
      <c r="I13" s="212"/>
      <c r="J13" s="213"/>
    </row>
    <row r="14" spans="1:10" x14ac:dyDescent="0.3">
      <c r="A14" s="368"/>
      <c r="B14" s="117"/>
      <c r="C14" s="114"/>
      <c r="D14" s="115"/>
      <c r="E14" s="116"/>
      <c r="F14" s="116"/>
      <c r="G14" s="116"/>
      <c r="H14" s="116"/>
      <c r="I14" s="116"/>
      <c r="J14" s="116"/>
    </row>
    <row r="15" spans="1:10" x14ac:dyDescent="0.3">
      <c r="A15" s="119" t="s">
        <v>52</v>
      </c>
      <c r="B15" s="119"/>
      <c r="C15" s="119">
        <f>SUM(C13:C14)</f>
        <v>0</v>
      </c>
      <c r="D15" s="119"/>
      <c r="E15" s="119"/>
      <c r="F15" s="119"/>
      <c r="G15" s="119"/>
      <c r="H15" s="119"/>
      <c r="I15" s="119"/>
      <c r="J15" s="120">
        <f>SUM(J13:J14)</f>
        <v>0</v>
      </c>
    </row>
    <row r="16" spans="1:10" ht="32.4" x14ac:dyDescent="0.3">
      <c r="A16" s="121" t="s">
        <v>54</v>
      </c>
      <c r="B16" s="122"/>
      <c r="C16" s="122">
        <v>1</v>
      </c>
      <c r="D16" s="118" t="s">
        <v>631</v>
      </c>
      <c r="E16" s="306" t="s">
        <v>632</v>
      </c>
      <c r="F16" s="317" t="s">
        <v>633</v>
      </c>
      <c r="G16" s="317" t="s">
        <v>634</v>
      </c>
      <c r="H16" s="317" t="s">
        <v>635</v>
      </c>
      <c r="I16" s="317" t="s">
        <v>636</v>
      </c>
      <c r="J16" s="248">
        <v>9000</v>
      </c>
    </row>
    <row r="17" spans="1:10" x14ac:dyDescent="0.3">
      <c r="A17" s="119" t="s">
        <v>52</v>
      </c>
      <c r="B17" s="119"/>
      <c r="C17" s="119">
        <f>SUM(C16:C16)</f>
        <v>1</v>
      </c>
      <c r="D17" s="119"/>
      <c r="E17" s="119"/>
      <c r="F17" s="119"/>
      <c r="G17" s="119"/>
      <c r="H17" s="119"/>
      <c r="I17" s="119"/>
      <c r="J17" s="120">
        <f>SUM(J16:J16)</f>
        <v>9000</v>
      </c>
    </row>
    <row r="18" spans="1:10" x14ac:dyDescent="0.3">
      <c r="A18" s="447" t="s">
        <v>126</v>
      </c>
      <c r="B18" s="431" t="s">
        <v>127</v>
      </c>
      <c r="C18" s="122"/>
      <c r="D18" s="90"/>
      <c r="E18" s="204"/>
      <c r="F18" s="90"/>
      <c r="G18" s="90"/>
      <c r="H18" s="90"/>
      <c r="I18" s="92"/>
      <c r="J18" s="203"/>
    </row>
    <row r="19" spans="1:10" x14ac:dyDescent="0.3">
      <c r="A19" s="448"/>
      <c r="B19" s="432"/>
      <c r="C19" s="122"/>
      <c r="D19" s="122"/>
      <c r="E19" s="224"/>
      <c r="F19" s="225"/>
      <c r="G19" s="225"/>
      <c r="H19" s="225"/>
      <c r="I19" s="225"/>
      <c r="J19" s="203"/>
    </row>
    <row r="20" spans="1:10" x14ac:dyDescent="0.3">
      <c r="A20" s="448"/>
      <c r="B20" s="433"/>
      <c r="C20" s="122"/>
      <c r="D20" s="300"/>
      <c r="E20" s="301"/>
      <c r="F20" s="300"/>
      <c r="G20" s="300"/>
      <c r="H20" s="300"/>
      <c r="I20" s="300"/>
      <c r="J20" s="303"/>
    </row>
    <row r="21" spans="1:10" x14ac:dyDescent="0.3">
      <c r="A21" s="448"/>
      <c r="B21" s="15" t="s">
        <v>140</v>
      </c>
      <c r="C21" s="119">
        <f>SUM(C18:C20)</f>
        <v>0</v>
      </c>
      <c r="D21" s="119"/>
      <c r="E21" s="119"/>
      <c r="F21" s="119"/>
      <c r="G21" s="119"/>
      <c r="H21" s="119"/>
      <c r="I21" s="119"/>
      <c r="J21" s="120">
        <f>SUM(J18:J20)</f>
        <v>0</v>
      </c>
    </row>
    <row r="22" spans="1:10" ht="48.6" x14ac:dyDescent="0.3">
      <c r="A22" s="448"/>
      <c r="B22" s="396" t="s">
        <v>129</v>
      </c>
      <c r="C22" s="122">
        <v>1</v>
      </c>
      <c r="D22" s="307" t="s">
        <v>246</v>
      </c>
      <c r="E22" s="306" t="s">
        <v>247</v>
      </c>
      <c r="F22" s="306" t="s">
        <v>129</v>
      </c>
      <c r="G22" s="306" t="s">
        <v>248</v>
      </c>
      <c r="H22" s="306" t="s">
        <v>226</v>
      </c>
      <c r="I22" s="306" t="s">
        <v>249</v>
      </c>
      <c r="J22" s="203">
        <v>392920</v>
      </c>
    </row>
    <row r="23" spans="1:10" x14ac:dyDescent="0.3">
      <c r="A23" s="448"/>
      <c r="B23" s="397"/>
      <c r="C23" s="122"/>
      <c r="D23" s="216"/>
      <c r="E23" s="201"/>
      <c r="F23" s="92"/>
      <c r="G23" s="92"/>
      <c r="H23" s="92"/>
      <c r="I23" s="220"/>
      <c r="J23" s="209"/>
    </row>
    <row r="24" spans="1:10" x14ac:dyDescent="0.3">
      <c r="A24" s="448"/>
      <c r="B24" s="15" t="s">
        <v>140</v>
      </c>
      <c r="C24" s="119">
        <f>SUM(C22:C23)</f>
        <v>1</v>
      </c>
      <c r="D24" s="119"/>
      <c r="E24" s="119"/>
      <c r="F24" s="119"/>
      <c r="G24" s="119"/>
      <c r="H24" s="119"/>
      <c r="I24" s="119"/>
      <c r="J24" s="120">
        <f>SUM(J22:J23)</f>
        <v>392920</v>
      </c>
    </row>
    <row r="25" spans="1:10" ht="32.4" x14ac:dyDescent="0.3">
      <c r="A25" s="448"/>
      <c r="B25" s="431" t="s">
        <v>141</v>
      </c>
      <c r="C25" s="122">
        <v>1</v>
      </c>
      <c r="D25" s="307" t="s">
        <v>329</v>
      </c>
      <c r="E25" s="306" t="s">
        <v>330</v>
      </c>
      <c r="F25" s="306" t="s">
        <v>331</v>
      </c>
      <c r="G25" s="306" t="s">
        <v>332</v>
      </c>
      <c r="H25" s="306" t="s">
        <v>333</v>
      </c>
      <c r="I25" s="306" t="s">
        <v>334</v>
      </c>
      <c r="J25" s="203">
        <v>997500</v>
      </c>
    </row>
    <row r="26" spans="1:10" x14ac:dyDescent="0.3">
      <c r="A26" s="448"/>
      <c r="B26" s="433"/>
      <c r="C26" s="122"/>
      <c r="D26" s="122"/>
      <c r="E26" s="122"/>
      <c r="F26" s="122"/>
      <c r="G26" s="122"/>
      <c r="H26" s="122"/>
      <c r="I26" s="122"/>
      <c r="J26" s="215"/>
    </row>
    <row r="27" spans="1:10" x14ac:dyDescent="0.3">
      <c r="A27" s="448"/>
      <c r="B27" s="343"/>
      <c r="C27" s="122"/>
      <c r="D27" s="122"/>
      <c r="E27" s="122"/>
      <c r="F27" s="122"/>
      <c r="G27" s="122"/>
      <c r="H27" s="122"/>
      <c r="I27" s="122"/>
      <c r="J27" s="215"/>
    </row>
    <row r="28" spans="1:10" x14ac:dyDescent="0.3">
      <c r="A28" s="448"/>
      <c r="B28" s="15" t="s">
        <v>140</v>
      </c>
      <c r="C28" s="119">
        <f>SUM(C25:C26)</f>
        <v>1</v>
      </c>
      <c r="D28" s="119"/>
      <c r="E28" s="119"/>
      <c r="F28" s="119"/>
      <c r="G28" s="119"/>
      <c r="H28" s="119"/>
      <c r="I28" s="119"/>
      <c r="J28" s="120">
        <f>SUM(J25:J26)</f>
        <v>997500</v>
      </c>
    </row>
    <row r="29" spans="1:10" ht="32.4" x14ac:dyDescent="0.3">
      <c r="A29" s="448"/>
      <c r="B29" s="431" t="s">
        <v>441</v>
      </c>
      <c r="C29" s="122">
        <v>1</v>
      </c>
      <c r="D29" s="306" t="s">
        <v>434</v>
      </c>
      <c r="E29" s="306" t="s">
        <v>435</v>
      </c>
      <c r="F29" s="306" t="s">
        <v>436</v>
      </c>
      <c r="G29" s="306" t="s">
        <v>437</v>
      </c>
      <c r="H29" s="306" t="s">
        <v>438</v>
      </c>
      <c r="I29" s="306" t="s">
        <v>439</v>
      </c>
      <c r="J29" s="203">
        <v>15000</v>
      </c>
    </row>
    <row r="30" spans="1:10" x14ac:dyDescent="0.3">
      <c r="A30" s="448"/>
      <c r="B30" s="433"/>
      <c r="C30" s="122"/>
      <c r="D30" s="122"/>
      <c r="E30" s="122"/>
      <c r="F30" s="122"/>
      <c r="G30" s="122"/>
      <c r="H30" s="122"/>
      <c r="I30" s="122"/>
      <c r="J30" s="215"/>
    </row>
    <row r="31" spans="1:10" x14ac:dyDescent="0.3">
      <c r="A31" s="449"/>
      <c r="B31" s="15" t="s">
        <v>440</v>
      </c>
      <c r="C31" s="119">
        <f>SUM(C29:C30)</f>
        <v>1</v>
      </c>
      <c r="D31" s="119"/>
      <c r="E31" s="119"/>
      <c r="F31" s="119"/>
      <c r="G31" s="119"/>
      <c r="H31" s="119"/>
      <c r="I31" s="119"/>
      <c r="J31" s="120">
        <f>SUM(J29:J30)</f>
        <v>15000</v>
      </c>
    </row>
    <row r="32" spans="1:10" x14ac:dyDescent="0.3">
      <c r="A32" s="214" t="s">
        <v>140</v>
      </c>
      <c r="B32" s="214"/>
      <c r="C32" s="119">
        <f>SUM(C21,C24,C28,C31)</f>
        <v>3</v>
      </c>
      <c r="D32" s="119"/>
      <c r="E32" s="119"/>
      <c r="F32" s="119"/>
      <c r="G32" s="119"/>
      <c r="H32" s="119"/>
      <c r="I32" s="119"/>
      <c r="J32" s="120">
        <f>SUM(J21,J24,J28,J31)</f>
        <v>1405420</v>
      </c>
    </row>
    <row r="33" spans="1:10" x14ac:dyDescent="0.3">
      <c r="A33" s="123" t="s">
        <v>55</v>
      </c>
      <c r="B33" s="123"/>
      <c r="C33" s="123">
        <f>SUM(C9,C12,C15,C17,C32)</f>
        <v>10</v>
      </c>
      <c r="D33" s="123"/>
      <c r="E33" s="123"/>
      <c r="F33" s="123"/>
      <c r="G33" s="123"/>
      <c r="H33" s="123"/>
      <c r="I33" s="123"/>
      <c r="J33" s="124">
        <f>SUM(J9,J12,J15,J17,J32)</f>
        <v>8509420</v>
      </c>
    </row>
    <row r="37" spans="1:10" x14ac:dyDescent="0.3">
      <c r="D37" s="306"/>
      <c r="E37" s="306"/>
      <c r="F37" s="306"/>
      <c r="G37" s="306"/>
      <c r="H37" s="306"/>
      <c r="I37" s="306"/>
      <c r="J37" s="203"/>
    </row>
  </sheetData>
  <mergeCells count="10">
    <mergeCell ref="B25:B26"/>
    <mergeCell ref="A13:A14"/>
    <mergeCell ref="A2:A8"/>
    <mergeCell ref="B2:B8"/>
    <mergeCell ref="B18:B20"/>
    <mergeCell ref="B22:B23"/>
    <mergeCell ref="A10:A11"/>
    <mergeCell ref="B10:B11"/>
    <mergeCell ref="A18:A31"/>
    <mergeCell ref="B29:B30"/>
  </mergeCells>
  <phoneticPr fontId="1" type="noConversion"/>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9</vt:i4>
      </vt:variant>
    </vt:vector>
  </HeadingPairs>
  <TitlesOfParts>
    <vt:vector size="9" baseType="lpstr">
      <vt:lpstr>總表</vt:lpstr>
      <vt:lpstr>理工</vt:lpstr>
      <vt:lpstr>人社</vt:lpstr>
      <vt:lpstr>電資</vt:lpstr>
      <vt:lpstr>設計</vt:lpstr>
      <vt:lpstr>客家</vt:lpstr>
      <vt:lpstr>管院</vt:lpstr>
      <vt:lpstr>研發處(產推育成)</vt:lpstr>
      <vt:lpstr>行政</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Owuser</dc:creator>
  <cp:lastModifiedBy>owuser</cp:lastModifiedBy>
  <cp:lastPrinted>2016-12-05T05:56:16Z</cp:lastPrinted>
  <dcterms:created xsi:type="dcterms:W3CDTF">2016-02-19T07:25:31Z</dcterms:created>
  <dcterms:modified xsi:type="dcterms:W3CDTF">2022-01-11T05:41:55Z</dcterms:modified>
</cp:coreProperties>
</file>